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# 자료\박영래\2026\2026. 7. (설계) 행소박물관 2층\2. 구매신청\"/>
    </mc:Choice>
  </mc:AlternateContent>
  <xr:revisionPtr revIDLastSave="0" documentId="13_ncr:1_{6DD5A5D0-3C7B-4A2B-AF96-B3E91CEA323F}" xr6:coauthVersionLast="36" xr6:coauthVersionMax="36" xr10:uidLastSave="{00000000-0000-0000-0000-000000000000}"/>
  <bookViews>
    <workbookView xWindow="0" yWindow="0" windowWidth="17910" windowHeight="9060" activeTab="1" xr2:uid="{E04D4372-7DEF-4030-97D2-5B0D369E17F2}"/>
  </bookViews>
  <sheets>
    <sheet name="원가계산서" sheetId="3" r:id="rId1"/>
    <sheet name="내역서(을)" sheetId="5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월" localSheetId="1">#REF!</definedName>
    <definedName name="_1월">#REF!</definedName>
    <definedName name="_2._날_개_벽" localSheetId="1">#REF!</definedName>
    <definedName name="_2._날_개_벽">#REF!</definedName>
    <definedName name="_2월" localSheetId="1">#REF!</definedName>
    <definedName name="_2월">#REF!</definedName>
    <definedName name="_3월" localSheetId="1">#REF!</definedName>
    <definedName name="_3월">#REF!</definedName>
    <definedName name="_4월" localSheetId="1">#REF!</definedName>
    <definedName name="_4월">#REF!</definedName>
    <definedName name="_50억이상" localSheetId="1">[1]단위수량!#REF!</definedName>
    <definedName name="_50억이상">[1]단위수량!#REF!</definedName>
    <definedName name="_5억원미만" localSheetId="1">[1]단위수량!#REF!</definedName>
    <definedName name="_5억원미만">[1]단위수량!#REF!</definedName>
    <definedName name="_5억이상_50억원미만" localSheetId="1">[1]단위수량!#REF!</definedName>
    <definedName name="_5억이상_50억원미만">[1]단위수량!#REF!</definedName>
    <definedName name="_5월" localSheetId="1">#REF!</definedName>
    <definedName name="_5월">#REF!</definedName>
    <definedName name="_6월" localSheetId="1">#REF!</definedName>
    <definedName name="_6월">#REF!</definedName>
    <definedName name="_CDT2" localSheetId="1">#REF!</definedName>
    <definedName name="_CDT2">#REF!</definedName>
    <definedName name="_Fill" localSheetId="1" hidden="1">[2]날개벽수량표!#REF!</definedName>
    <definedName name="_Fill" hidden="1">[2]날개벽수량표!#REF!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>[3]!집</definedName>
    <definedName name="AAAA" localSheetId="1">'내역서(을)'!AAAAA</definedName>
    <definedName name="AAAA" localSheetId="0">원가계산서!AAAAA</definedName>
    <definedName name="AAAA">AAAAA</definedName>
    <definedName name="AAAAA" localSheetId="1">#N/A</definedName>
    <definedName name="AAAAA" localSheetId="0">#N/A</definedName>
    <definedName name="AAAAA">#N/A</definedName>
    <definedName name="ART" localSheetId="1">#REF!</definedName>
    <definedName name="ART">#REF!</definedName>
    <definedName name="b">[3]!b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1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1">#REF!</definedName>
    <definedName name="CALCC">#REF!</definedName>
    <definedName name="CALCD">#N/A</definedName>
    <definedName name="CALCE" localSheetId="1">#REF!</definedName>
    <definedName name="CALCE">#REF!</definedName>
    <definedName name="CELL" localSheetId="1">#REF!</definedName>
    <definedName name="CELL">#REF!</definedName>
    <definedName name="_xlnm.Criteria" localSheetId="1">#REF!</definedName>
    <definedName name="_xlnm.Criteria">#REF!</definedName>
    <definedName name="Criteria_MI" localSheetId="1">#REF!</definedName>
    <definedName name="Criteria_MI">#REF!</definedName>
    <definedName name="CRT" localSheetId="1">#REF!</definedName>
    <definedName name="CRT">#REF!</definedName>
    <definedName name="D" localSheetId="1">BlankMacro1</definedName>
    <definedName name="D" localSheetId="0">BlankMacro1</definedName>
    <definedName name="D">BlankMacro1</definedName>
    <definedName name="_xlnm.Database" localSheetId="1">#REF!</definedName>
    <definedName name="_xlnm.Database">#REF!</definedName>
    <definedName name="dd" localSheetId="1">BlankMacro1</definedName>
    <definedName name="dd" localSheetId="0">BlankMacro1</definedName>
    <definedName name="dd">BlankMacro1</definedName>
    <definedName name="DDD" localSheetId="1">#REF!</definedName>
    <definedName name="DDD">#REF!</definedName>
    <definedName name="DDS" localSheetId="1">BlankMacro1</definedName>
    <definedName name="DDS" localSheetId="0">BlankMacro1</definedName>
    <definedName name="DDS">BlankMacro1</definedName>
    <definedName name="DDW" localSheetId="1">BlankMacro1</definedName>
    <definedName name="DDW" localSheetId="0">BlankMacro1</definedName>
    <definedName name="DDW">BlankMacro1</definedName>
    <definedName name="dhtn" localSheetId="1">#REF!</definedName>
    <definedName name="dhtn">#REF!</definedName>
    <definedName name="DKD" localSheetId="1">BlankMacro1</definedName>
    <definedName name="DKD" localSheetId="0">BlankMacro1</definedName>
    <definedName name="DKD">BlankMacro1</definedName>
    <definedName name="DKE" localSheetId="1">BlankMacro1</definedName>
    <definedName name="DKE" localSheetId="0">BlankMacro1</definedName>
    <definedName name="DKE">BlankMacro1</definedName>
    <definedName name="DS" localSheetId="1">BlankMacro1</definedName>
    <definedName name="DS" localSheetId="0">BlankMacro1</definedName>
    <definedName name="DS">BlankMacro1</definedName>
    <definedName name="DWS" localSheetId="1">BlankMacro1</definedName>
    <definedName name="DWS" localSheetId="0">BlankMacro1</definedName>
    <definedName name="DWS">BlankMacro1</definedName>
    <definedName name="E" localSheetId="1">BlankMacro1</definedName>
    <definedName name="E" localSheetId="0">BlankMacro1</definedName>
    <definedName name="E">BlankMacro1</definedName>
    <definedName name="EARCA">#N/A</definedName>
    <definedName name="EARCB">#N/A</definedName>
    <definedName name="EB" localSheetId="1">#REF!</definedName>
    <definedName name="EB">#REF!</definedName>
    <definedName name="EDT">#N/A</definedName>
    <definedName name="EE" localSheetId="1">#REF!</definedName>
    <definedName name="EE">#REF!</definedName>
    <definedName name="ELG" localSheetId="1">#REF!</definedName>
    <definedName name="ELG">#REF!</definedName>
    <definedName name="EXE" localSheetId="1">BlankMacro1</definedName>
    <definedName name="EXE" localSheetId="0">BlankMacro1</definedName>
    <definedName name="EXE">BlankMacro1</definedName>
    <definedName name="f">[3]!f</definedName>
    <definedName name="FILENAME" localSheetId="1">#REF!</definedName>
    <definedName name="FILENAME">#REF!</definedName>
    <definedName name="g">[3]!g</definedName>
    <definedName name="GG" localSheetId="1">BlankMacro1</definedName>
    <definedName name="GG" localSheetId="0">BlankMacro1</definedName>
    <definedName name="GG">BlankMacro1</definedName>
    <definedName name="GGG" localSheetId="1">BlankMacro1</definedName>
    <definedName name="GGG" localSheetId="0">BlankMacro1</definedName>
    <definedName name="GGG">BlankMacro1</definedName>
    <definedName name="h">[3]!h</definedName>
    <definedName name="j">[3]!j</definedName>
    <definedName name="jhj" localSheetId="1">#REF!</definedName>
    <definedName name="jhj">#REF!</definedName>
    <definedName name="k">[3]!k</definedName>
    <definedName name="l">[3]!l</definedName>
    <definedName name="M">#N/A</definedName>
    <definedName name="monitor" localSheetId="1">#REF!</definedName>
    <definedName name="monitor">#REF!</definedName>
    <definedName name="n">[3]!n</definedName>
    <definedName name="NO." localSheetId="1">#REF!</definedName>
    <definedName name="NO.">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_xlnm.Print_Area" localSheetId="1">'내역서(을)'!$B$2:$N$26</definedName>
    <definedName name="_xlnm.Print_Area" localSheetId="0">원가계산서!$B$2:$I$28</definedName>
    <definedName name="_xlnm.Print_Area">#N/A</definedName>
    <definedName name="Print_Area_MI" localSheetId="1">[4]물가시세!#REF!</definedName>
    <definedName name="Print_Area_MI">[4]물가시세!#REF!</definedName>
    <definedName name="print_titil" localSheetId="1">#REF!</definedName>
    <definedName name="print_titil">#REF!</definedName>
    <definedName name="_xlnm.Print_Titles" localSheetId="1">'내역서(을)'!$2:$3</definedName>
    <definedName name="_xlnm.Print_Titles">#REF!</definedName>
    <definedName name="PRINTTITLES" localSheetId="1">#REF!</definedName>
    <definedName name="PRINTTITLES">#REF!</definedName>
    <definedName name="PRT">#N/A</definedName>
    <definedName name="Q" localSheetId="1">BlankMacro1</definedName>
    <definedName name="Q" localSheetId="0">BlankMacro1</definedName>
    <definedName name="Q">BlankMacro1</definedName>
    <definedName name="QE" localSheetId="1">BlankMacro1</definedName>
    <definedName name="QE" localSheetId="0">BlankMacro1</definedName>
    <definedName name="QE">BlankMacro1</definedName>
    <definedName name="QR" localSheetId="1">BlankMacro1</definedName>
    <definedName name="QR" localSheetId="0">BlankMacro1</definedName>
    <definedName name="QR">BlankMacro1</definedName>
    <definedName name="QW" localSheetId="1">BlankMacro1</definedName>
    <definedName name="QW" localSheetId="0">BlankMacro1</definedName>
    <definedName name="QW">BlankMacro1</definedName>
    <definedName name="QWE" localSheetId="1">BlankMacro1</definedName>
    <definedName name="QWE" localSheetId="0">BlankMacro1</definedName>
    <definedName name="QWE">BlankMacro1</definedName>
    <definedName name="_xlnm.Recorder" localSheetId="1">#REF!</definedName>
    <definedName name="_xlnm.Recorder">#REF!</definedName>
    <definedName name="s">#N/A</definedName>
    <definedName name="SAV">#N/A</definedName>
    <definedName name="sdaf" localSheetId="1">BlankMacro1</definedName>
    <definedName name="sdaf">BlankMacro1</definedName>
    <definedName name="size" localSheetId="1">#REF!</definedName>
    <definedName name="size">#REF!</definedName>
    <definedName name="sum" localSheetId="1">#REF!</definedName>
    <definedName name="sum">#REF!</definedName>
    <definedName name="T" localSheetId="1">BlankMacro1</definedName>
    <definedName name="T" localSheetId="0">BlankMacro1</definedName>
    <definedName name="T">BlankMacro1</definedName>
    <definedName name="table_arch" localSheetId="1">#REF!</definedName>
    <definedName name="table_arch">#REF!</definedName>
    <definedName name="table_arch_sub" localSheetId="1">#REF!</definedName>
    <definedName name="table_arch_sub">#REF!</definedName>
    <definedName name="table_elec" localSheetId="1">#REF!</definedName>
    <definedName name="table_elec">#REF!</definedName>
    <definedName name="table_elec_sub" localSheetId="1">#REF!</definedName>
    <definedName name="table_elec_sub">#REF!</definedName>
    <definedName name="Text5" localSheetId="1">#REF!</definedName>
    <definedName name="Text5">#REF!</definedName>
    <definedName name="TITLES_PRINT" localSheetId="1">#REF!</definedName>
    <definedName name="TITLES_PRINT">#REF!</definedName>
    <definedName name="TOP">#N/A</definedName>
    <definedName name="V" localSheetId="1">BlankMacro1</definedName>
    <definedName name="V" localSheetId="0">BlankMacro1</definedName>
    <definedName name="V">BlankMacro1</definedName>
    <definedName name="W" localSheetId="1">BlankMacro1</definedName>
    <definedName name="W" localSheetId="0">BlankMacro1</definedName>
    <definedName name="W">BlankMacro1</definedName>
    <definedName name="X" localSheetId="1">BlankMacro1</definedName>
    <definedName name="X" localSheetId="0">BlankMacro1</definedName>
    <definedName name="X">BlankMacro1</definedName>
    <definedName name="Y" localSheetId="1">BlankMacro1</definedName>
    <definedName name="Y" localSheetId="0">BlankMacro1</definedName>
    <definedName name="Y">BlankMacro1</definedName>
    <definedName name="Z" localSheetId="1">BlankMacro1</definedName>
    <definedName name="Z" localSheetId="0">BlankMacro1</definedName>
    <definedName name="Z">BlankMacro1</definedName>
    <definedName name="가" localSheetId="1">BlankMacro1</definedName>
    <definedName name="가" localSheetId="0">BlankMacro1</definedName>
    <definedName name="가">BlankMacro1</definedName>
    <definedName name="가가" localSheetId="1">BlankMacro1</definedName>
    <definedName name="가가" localSheetId="0">BlankMacro1</definedName>
    <definedName name="가가">BlankMacro1</definedName>
    <definedName name="간접노무비">'[5]단가 (2)'!$H$6</definedName>
    <definedName name="감감">[3]!감감</definedName>
    <definedName name="감삼">[3]!감삼</definedName>
    <definedName name="개거수량" localSheetId="1">#REF!</definedName>
    <definedName name="개거수량">#REF!</definedName>
    <definedName name="건축총괄" localSheetId="1">BlankMacro1</definedName>
    <definedName name="건축총괄" localSheetId="0">BlankMacro1</definedName>
    <definedName name="건축총괄">BlankMacro1</definedName>
    <definedName name="견" localSheetId="1">'[6]총 원가계산'!#REF!</definedName>
    <definedName name="견">'[6]총 원가계산'!#REF!</definedName>
    <definedName name="견적갑지" localSheetId="1">'[6]총 원가계산'!#REF!</definedName>
    <definedName name="견적갑지">'[6]총 원가계산'!#REF!</definedName>
    <definedName name="공" localSheetId="1">#REF!</definedName>
    <definedName name="공">#REF!</definedName>
    <definedName name="공급가액">'[5]단가 (2)'!$H$13</definedName>
    <definedName name="공사명" localSheetId="1">#REF!</definedName>
    <definedName name="공사명">#REF!</definedName>
    <definedName name="공사비">'[5]단가 (2)'!$H$5</definedName>
    <definedName name="공사비_건축" localSheetId="1">#REF!</definedName>
    <definedName name="공사비_건축">#REF!</definedName>
    <definedName name="공사비_전기" localSheetId="1">#REF!</definedName>
    <definedName name="공사비_전기">#REF!</definedName>
    <definedName name="관급">#N/A</definedName>
    <definedName name="관급1" localSheetId="1">[0]!관급</definedName>
    <definedName name="관급1" localSheetId="0">관급</definedName>
    <definedName name="관급1">관급</definedName>
    <definedName name="관급2" localSheetId="1">'내역서(을)'!관급2</definedName>
    <definedName name="관급2" localSheetId="0">원가계산서!관급2</definedName>
    <definedName name="관급2">관급2</definedName>
    <definedName name="관급자재2">[3]!관급자재2</definedName>
    <definedName name="관급자재대" localSheetId="1">'내역서(을)'!관급자재대</definedName>
    <definedName name="관급자재대" localSheetId="0">원가계산서!관급자재대</definedName>
    <definedName name="관급자재대">관급자재대</definedName>
    <definedName name="관급자재비">'[5]단가 (2)'!$H$16</definedName>
    <definedName name="기타" localSheetId="1">#REF!</definedName>
    <definedName name="기타">#REF!</definedName>
    <definedName name="기타경비">'[5]단가 (2)'!$H$9</definedName>
    <definedName name="깬돌채취">[3]!깬돌채취</definedName>
    <definedName name="나" localSheetId="1">BlankMacro1</definedName>
    <definedName name="나" localSheetId="0">BlankMacro1</definedName>
    <definedName name="나">BlankMacro1</definedName>
    <definedName name="남덕" localSheetId="1">BlankMacro1</definedName>
    <definedName name="남덕" localSheetId="0">BlankMacro1</definedName>
    <definedName name="남덕">BlankMacro1</definedName>
    <definedName name="내역" localSheetId="1">BlankMacro1</definedName>
    <definedName name="내역" localSheetId="0">BlankMacro1</definedName>
    <definedName name="내역">BlankMacro1</definedName>
    <definedName name="내역서1">#N/A</definedName>
    <definedName name="내역서다" localSheetId="1">BlankMacro1</definedName>
    <definedName name="내역서다" localSheetId="0">BlankMacro1</definedName>
    <definedName name="내역서다">BlankMacro1</definedName>
    <definedName name="다" localSheetId="1">BlankMacro1</definedName>
    <definedName name="다" localSheetId="0">BlankMacro1</definedName>
    <definedName name="다">BlankMacro1</definedName>
    <definedName name="단위공량1" localSheetId="1">#REF!</definedName>
    <definedName name="단위공량1">#REF!</definedName>
    <definedName name="단위공량10" localSheetId="1">#REF!</definedName>
    <definedName name="단위공량10">#REF!</definedName>
    <definedName name="단위공량11" localSheetId="1">#REF!</definedName>
    <definedName name="단위공량11">#REF!</definedName>
    <definedName name="단위공량12" localSheetId="1">#REF!</definedName>
    <definedName name="단위공량12">#REF!</definedName>
    <definedName name="단위공량13" localSheetId="1">#REF!</definedName>
    <definedName name="단위공량13">#REF!</definedName>
    <definedName name="단위공량14" localSheetId="1">#REF!</definedName>
    <definedName name="단위공량14">#REF!</definedName>
    <definedName name="단위공량15" localSheetId="1">#REF!</definedName>
    <definedName name="단위공량15">#REF!</definedName>
    <definedName name="단위공량16" localSheetId="1">#REF!</definedName>
    <definedName name="단위공량16">#REF!</definedName>
    <definedName name="단위공량17" localSheetId="1">#REF!</definedName>
    <definedName name="단위공량17">#REF!</definedName>
    <definedName name="단위공량2" localSheetId="1">#REF!</definedName>
    <definedName name="단위공량2">#REF!</definedName>
    <definedName name="단위공량3" localSheetId="1">#REF!</definedName>
    <definedName name="단위공량3">#REF!</definedName>
    <definedName name="단위공량4" localSheetId="1">#REF!</definedName>
    <definedName name="단위공량4">#REF!</definedName>
    <definedName name="단위공량5" localSheetId="1">#REF!</definedName>
    <definedName name="단위공량5">#REF!</definedName>
    <definedName name="단위공량6" localSheetId="1">#REF!</definedName>
    <definedName name="단위공량6">#REF!</definedName>
    <definedName name="단위공량7" localSheetId="1">#REF!</definedName>
    <definedName name="단위공량7">#REF!</definedName>
    <definedName name="단위공량8" localSheetId="1">#REF!</definedName>
    <definedName name="단위공량8">#REF!</definedName>
    <definedName name="단위공량9" localSheetId="1">#REF!</definedName>
    <definedName name="단위공량9">#REF!</definedName>
    <definedName name="대지면적" localSheetId="1">#REF!</definedName>
    <definedName name="대지면적">#REF!</definedName>
    <definedName name="더다" localSheetId="1">#REF!</definedName>
    <definedName name="더다">#REF!</definedName>
    <definedName name="더닫" localSheetId="1">#REF!</definedName>
    <definedName name="더닫">#REF!</definedName>
    <definedName name="더더더" localSheetId="1">#REF!</definedName>
    <definedName name="더더더">#REF!</definedName>
    <definedName name="도급공사">'[5]단가 (2)'!$H$5</definedName>
    <definedName name="도급예산액">'[5]단가 (2)'!$H$15</definedName>
    <definedName name="도급예상액">'[5]단가 (2)'!$H$15</definedName>
    <definedName name="되메우기">[3]!되메우기</definedName>
    <definedName name="ㄹ" localSheetId="1">#REF!</definedName>
    <definedName name="ㄹ">#REF!</definedName>
    <definedName name="라" localSheetId="1">BlankMacro1</definedName>
    <definedName name="라" localSheetId="0">BlankMacro1</definedName>
    <definedName name="라">BlankMacro1</definedName>
    <definedName name="레미콘수운반DT">[3]!레미콘수운반DT</definedName>
    <definedName name="ㅁ" localSheetId="1">'내역서(을)'!ㅁ</definedName>
    <definedName name="ㅁ" localSheetId="0">원가계산서!ㅁ</definedName>
    <definedName name="ㅁ">ㅁ</definedName>
    <definedName name="ㅁ1" localSheetId="1">#REF!</definedName>
    <definedName name="ㅁ1">#REF!</definedName>
    <definedName name="ㅁ219" localSheetId="1">#REF!</definedName>
    <definedName name="ㅁ219">#REF!</definedName>
    <definedName name="ㅁㅁㅁ" localSheetId="1">#REF!</definedName>
    <definedName name="ㅁㅁㅁ">#REF!</definedName>
    <definedName name="마" localSheetId="1">BlankMacro1</definedName>
    <definedName name="마" localSheetId="0">BlankMacro1</definedName>
    <definedName name="마">BlankMacro1</definedName>
    <definedName name="말" localSheetId="1">BlankMacro1</definedName>
    <definedName name="말" localSheetId="0">BlankMacro1</definedName>
    <definedName name="말">BlankMacro1</definedName>
    <definedName name="모래운반">[3]!모래운반</definedName>
    <definedName name="목공">#N/A</definedName>
    <definedName name="ㅂㅈㅈ" localSheetId="1">#REF!</definedName>
    <definedName name="ㅂㅈㅈ">#REF!</definedName>
    <definedName name="바" localSheetId="1">BlankMacro1</definedName>
    <definedName name="바" localSheetId="0">BlankMacro1</definedName>
    <definedName name="바">BlankMacro1</definedName>
    <definedName name="방송" localSheetId="1">BlankMacro1</definedName>
    <definedName name="방송" localSheetId="0">BlankMacro1</definedName>
    <definedName name="방송">BlankMacro1</definedName>
    <definedName name="부가가치세">'[5]단가 (2)'!$H$14</definedName>
    <definedName name="분전반" localSheetId="1">BlankMacro1</definedName>
    <definedName name="분전반" localSheetId="0">BlankMacro1</definedName>
    <definedName name="분전반">BlankMacro1</definedName>
    <definedName name="비목1" localSheetId="1">#REF!</definedName>
    <definedName name="비목1">#REF!</definedName>
    <definedName name="비목2" localSheetId="1">#REF!</definedName>
    <definedName name="비목2">#REF!</definedName>
    <definedName name="비목3" localSheetId="1">#REF!</definedName>
    <definedName name="비목3">#REF!</definedName>
    <definedName name="비목4" localSheetId="1">#REF!</definedName>
    <definedName name="비목4">#REF!</definedName>
    <definedName name="사" localSheetId="1">BlankMacro1</definedName>
    <definedName name="사" localSheetId="0">BlankMacro1</definedName>
    <definedName name="사">BlankMacro1</definedName>
    <definedName name="산재보험료">'[5]단가 (2)'!$H$7</definedName>
    <definedName name="산출2" localSheetId="1">BlankMacro1</definedName>
    <definedName name="산출2" localSheetId="0">BlankMacro1</definedName>
    <definedName name="산출2">BlankMacro1</definedName>
    <definedName name="상환금액" localSheetId="1">#REF!</definedName>
    <definedName name="상환금액">#REF!</definedName>
    <definedName name="설계내역서" localSheetId="1">BlankMacro1</definedName>
    <definedName name="설계내역서" localSheetId="0">BlankMacro1</definedName>
    <definedName name="설계내역서">BlankMacro1</definedName>
    <definedName name="설계서용지" localSheetId="1">BlankMacro1</definedName>
    <definedName name="설계서용지" localSheetId="0">BlankMacro1</definedName>
    <definedName name="설계서용지">BlankMacro1</definedName>
    <definedName name="설비" localSheetId="1">BlankMacro1</definedName>
    <definedName name="설비" localSheetId="0">BlankMacro1</definedName>
    <definedName name="설비">BlankMacro1</definedName>
    <definedName name="성당중">[3]!성당중</definedName>
    <definedName name="성토3">[3]!성토3</definedName>
    <definedName name="성토도쟈">[3]!성토도쟈</definedName>
    <definedName name="세금" localSheetId="1">#REF!</definedName>
    <definedName name="세금">#REF!</definedName>
    <definedName name="소방공량산출서" localSheetId="1">BlankMacro1</definedName>
    <definedName name="소방공량산출서" localSheetId="0">BlankMacro1</definedName>
    <definedName name="소방공량산출서">BlankMacro1</definedName>
    <definedName name="소방내역" localSheetId="1">BlankMacro1</definedName>
    <definedName name="소방내역" localSheetId="0">BlankMacro1</definedName>
    <definedName name="소방내역">BlankMacro1</definedName>
    <definedName name="소방내역서" localSheetId="1">BlankMacro1</definedName>
    <definedName name="소방내역서" localSheetId="0">BlankMacro1</definedName>
    <definedName name="소방내역서">BlankMacro1</definedName>
    <definedName name="수량" localSheetId="1">#REF!</definedName>
    <definedName name="수량">#REF!</definedName>
    <definedName name="수목보호대" localSheetId="1">#REF!</definedName>
    <definedName name="수목보호대">#REF!</definedName>
    <definedName name="수익" localSheetId="1">#REF!</definedName>
    <definedName name="수익">#REF!</definedName>
    <definedName name="순공사비">'[5]단가 (2)'!$H$10</definedName>
    <definedName name="순공사원가">'[5]단가 (2)'!$H$10</definedName>
    <definedName name="순성토">[3]!순성토</definedName>
    <definedName name="시멘트운반">[3]!시멘트운반</definedName>
    <definedName name="ㅇㄹㅇㄹ" localSheetId="1">#REF!</definedName>
    <definedName name="ㅇㄹㅇㄹ">#REF!</definedName>
    <definedName name="ㅇㅇ" localSheetId="1">BlankMacro1</definedName>
    <definedName name="ㅇㅇ" localSheetId="0">BlankMacro1</definedName>
    <definedName name="ㅇㅇ">BlankMacro1</definedName>
    <definedName name="아" localSheetId="1">BlankMacro1</definedName>
    <definedName name="아" localSheetId="0">BlankMacro1</definedName>
    <definedName name="아">BlankMacro1</definedName>
    <definedName name="아늘믿" localSheetId="1">BlankMacro1</definedName>
    <definedName name="아늘믿" localSheetId="0">BlankMacro1</definedName>
    <definedName name="아늘믿">BlankMacro1</definedName>
    <definedName name="아니" localSheetId="1">BlankMacro1</definedName>
    <definedName name="아니" localSheetId="0">BlankMacro1</definedName>
    <definedName name="아니">BlankMacro1</definedName>
    <definedName name="아다" localSheetId="1">BlankMacro1</definedName>
    <definedName name="아다" localSheetId="0">BlankMacro1</definedName>
    <definedName name="아다">BlankMacro1</definedName>
    <definedName name="아디" localSheetId="1">BlankMacro1</definedName>
    <definedName name="아디" localSheetId="0">BlankMacro1</definedName>
    <definedName name="아디">BlankMacro1</definedName>
    <definedName name="아서" localSheetId="1">BlankMacro1</definedName>
    <definedName name="아서" localSheetId="0">BlankMacro1</definedName>
    <definedName name="아서">BlankMacro1</definedName>
    <definedName name="아싸" localSheetId="1">#REF!</definedName>
    <definedName name="아싸">#REF!</definedName>
    <definedName name="안" localSheetId="1">#REF!</definedName>
    <definedName name="안">#REF!</definedName>
    <definedName name="안전관리비">'[5]단가 (2)'!$H$8</definedName>
    <definedName name="연면적" localSheetId="1">#REF!</definedName>
    <definedName name="연면적">#REF!</definedName>
    <definedName name="예산비교표">[3]!예산비교표</definedName>
    <definedName name="오호" localSheetId="1">#REF!</definedName>
    <definedName name="오호">#REF!</definedName>
    <definedName name="울진내역" localSheetId="1">BlankMacro1</definedName>
    <definedName name="울진내역" localSheetId="0">BlankMacro1</definedName>
    <definedName name="울진내역">BlankMacro1</definedName>
    <definedName name="원가" localSheetId="1" hidden="1">[7]날개벽수량표!#REF!</definedName>
    <definedName name="원가" hidden="1">[7]날개벽수량표!#REF!</definedName>
    <definedName name="원가계산" localSheetId="1">'내역서(을)'!템플리트모듈6</definedName>
    <definedName name="원가계산" localSheetId="0">원가계산서!템플리트모듈6</definedName>
    <definedName name="원가계산">템플리트모듈6</definedName>
    <definedName name="원금" localSheetId="1">#REF!</definedName>
    <definedName name="원금">#REF!</definedName>
    <definedName name="이런" localSheetId="1">#REF!</definedName>
    <definedName name="이런">#REF!</definedName>
    <definedName name="이윤">'[5]단가 (2)'!$H$12</definedName>
    <definedName name="이자" localSheetId="1">#REF!</definedName>
    <definedName name="이자">#REF!</definedName>
    <definedName name="이자율">0.125</definedName>
    <definedName name="이히" localSheetId="1">#REF!</definedName>
    <definedName name="이히">#REF!</definedName>
    <definedName name="인공" localSheetId="1">#REF!</definedName>
    <definedName name="인공">#REF!</definedName>
    <definedName name="인상익" localSheetId="1">BlankMacro1</definedName>
    <definedName name="인상익" localSheetId="0">BlankMacro1</definedName>
    <definedName name="인상익">BlankMacro1</definedName>
    <definedName name="일반건설공사_갑" localSheetId="1">[1]단위수량!#REF!</definedName>
    <definedName name="일반건설공사_갑">[1]단위수량!#REF!</definedName>
    <definedName name="일반건설공사_을" localSheetId="1">[1]단위수량!#REF!</definedName>
    <definedName name="일반건설공사_을">[1]단위수량!#REF!</definedName>
    <definedName name="일반관리비">'[5]단가 (2)'!$H$11</definedName>
    <definedName name="ㅈㅈㅈㅈ">[3]!ㅈㅈㅈㅈ</definedName>
    <definedName name="자" localSheetId="1">BlankMacro1</definedName>
    <definedName name="자" localSheetId="0">BlankMacro1</definedName>
    <definedName name="자">BlankMacro1</definedName>
    <definedName name="자갈운반">[3]!자갈운반</definedName>
    <definedName name="자동제어1차공량산출" localSheetId="1">BlankMacro1</definedName>
    <definedName name="자동제어1차공량산출" localSheetId="0">BlankMacro1</definedName>
    <definedName name="자동제어1차공량산출">BlankMacro1</definedName>
    <definedName name="잔토처리">[3]!잔토처리</definedName>
    <definedName name="재료비">'[5]단가 (2)'!$J$5</definedName>
    <definedName name="전기내역" localSheetId="1">BlankMacro1</definedName>
    <definedName name="전기내역" localSheetId="0">BlankMacro1</definedName>
    <definedName name="전기내역">BlankMacro1</definedName>
    <definedName name="전기내역1" localSheetId="1">BlankMacro1</definedName>
    <definedName name="전기내역1" localSheetId="0">BlankMacro1</definedName>
    <definedName name="전기내역1">BlankMacro1</definedName>
    <definedName name="전기재료관" localSheetId="1">#REF!</definedName>
    <definedName name="전기재료관">#REF!</definedName>
    <definedName name="절토">[3]!절토</definedName>
    <definedName name="제일안과병원" localSheetId="1">#REF!</definedName>
    <definedName name="제일안과병원">#REF!</definedName>
    <definedName name="중건설공사" localSheetId="1">[1]단위수량!#REF!</definedName>
    <definedName name="중건설공사">[1]단위수량!#REF!</definedName>
    <definedName name="직접경비">'[5]단가 (2)'!$K$5</definedName>
    <definedName name="직접노무비">'[5]단가 (2)'!$I$5</definedName>
    <definedName name="집" localSheetId="1">'내역서(을)'!집</definedName>
    <definedName name="집" localSheetId="0">원가계산서!집</definedName>
    <definedName name="집">집</definedName>
    <definedName name="집계서" localSheetId="1">BlankMacro1</definedName>
    <definedName name="집계서" localSheetId="0">BlankMacro1</definedName>
    <definedName name="집계서">BlankMacro1</definedName>
    <definedName name="집계표2" localSheetId="1">'내역서(을)'!집</definedName>
    <definedName name="집계표2" localSheetId="0">원가계산서!집</definedName>
    <definedName name="집계표2">집</definedName>
    <definedName name="차" localSheetId="1">BlankMacro1</definedName>
    <definedName name="차" localSheetId="0">BlankMacro1</definedName>
    <definedName name="차">BlankMacro1</definedName>
    <definedName name="창호2">[3]!창호2</definedName>
    <definedName name="창호대가">#N/A</definedName>
    <definedName name="철근운반">[3]!철근운반</definedName>
    <definedName name="철도궤도신설공사" localSheetId="1">[1]단위수량!#REF!</definedName>
    <definedName name="철도궤도신설공사">[1]단위수량!#REF!</definedName>
    <definedName name="총괄관급">[3]!총괄관급</definedName>
    <definedName name="총집계" localSheetId="1">BlankMacro1</definedName>
    <definedName name="총집계" localSheetId="0">BlankMacro1</definedName>
    <definedName name="총집계">BlankMacro1</definedName>
    <definedName name="ㅋㅋ" localSheetId="1">BlankMacro1</definedName>
    <definedName name="ㅋㅋ" localSheetId="0">BlankMacro1</definedName>
    <definedName name="ㅋㅋ">BlankMacro1</definedName>
    <definedName name="터파기">[3]!터파기</definedName>
    <definedName name="템플리트모듈1" localSheetId="1">'내역서(을)'!템플리트모듈6</definedName>
    <definedName name="템플리트모듈1" localSheetId="0">원가계산서!템플리트모듈6</definedName>
    <definedName name="템플리트모듈1">템플리트모듈6</definedName>
    <definedName name="템플리트모듈2" localSheetId="1">'내역서(을)'!템플리트모듈6</definedName>
    <definedName name="템플리트모듈2" localSheetId="0">원가계산서!템플리트모듈6</definedName>
    <definedName name="템플리트모듈2">템플리트모듈6</definedName>
    <definedName name="템플리트모듈3" localSheetId="1">'내역서(을)'!템플리트모듈6</definedName>
    <definedName name="템플리트모듈3" localSheetId="0">원가계산서!템플리트모듈6</definedName>
    <definedName name="템플리트모듈3">템플리트모듈6</definedName>
    <definedName name="템플리트모듈4" localSheetId="1">'내역서(을)'!템플리트모듈6</definedName>
    <definedName name="템플리트모듈4" localSheetId="0">원가계산서!템플리트모듈6</definedName>
    <definedName name="템플리트모듈4">템플리트모듈6</definedName>
    <definedName name="템플리트모듈5" localSheetId="1">'내역서(을)'!템플리트모듈6</definedName>
    <definedName name="템플리트모듈5" localSheetId="0">원가계산서!템플리트모듈6</definedName>
    <definedName name="템플리트모듈5">템플리트모듈6</definedName>
    <definedName name="템플리트모듈6" localSheetId="1">#N/A</definedName>
    <definedName name="템플리트모듈6" localSheetId="0">#N/A</definedName>
    <definedName name="템플리트모듈6">#N/A</definedName>
    <definedName name="토적1">[3]!토적1</definedName>
    <definedName name="토적표" localSheetId="1" hidden="1">#REF!</definedName>
    <definedName name="토적표" hidden="1">#REF!</definedName>
    <definedName name="통신" localSheetId="1">BlankMacro1</definedName>
    <definedName name="통신" localSheetId="0">BlankMacro1</definedName>
    <definedName name="통신">BlankMacro1</definedName>
    <definedName name="통신일위대가" localSheetId="1">BlankMacro1</definedName>
    <definedName name="통신일위대가" localSheetId="0">BlankMacro1</definedName>
    <definedName name="통신일위대가">BlankMacro1</definedName>
    <definedName name="통신집계" localSheetId="1">BlankMacro1</definedName>
    <definedName name="통신집계" localSheetId="0">BlankMacro1</definedName>
    <definedName name="통신집계">BlankMacro1</definedName>
    <definedName name="특수및기타건설공사" localSheetId="1">[1]단위수량!#REF!</definedName>
    <definedName name="특수및기타건설공사">[1]단위수량!#REF!</definedName>
    <definedName name="폐기량산출">[3]!폐기량산출</definedName>
    <definedName name="폐기물내역서" localSheetId="1">'내역서(을)'!템플리트모듈6</definedName>
    <definedName name="폐기물내역서" localSheetId="0">원가계산서!템플리트모듈6</definedName>
    <definedName name="폐기물내역서">템플리트모듈6</definedName>
    <definedName name="폐기물집계표" localSheetId="1">'내역서(을)'!집</definedName>
    <definedName name="폐기물집계표" localSheetId="0">원가계산서!집</definedName>
    <definedName name="폐기물집계표">집</definedName>
    <definedName name="품위내역서" localSheetId="1">BlankMacro1</definedName>
    <definedName name="품위내역서" localSheetId="0">BlankMacro1</definedName>
    <definedName name="품위내역서">BlankMacro1</definedName>
    <definedName name="한전수탁비">'[5]단가 (2)'!$H$17</definedName>
    <definedName name="합계" localSheetId="1">'내역서(을)'!합계</definedName>
    <definedName name="합계" localSheetId="0">원가계산서!합계</definedName>
    <definedName name="합계">합계</definedName>
    <definedName name="허ㅗ러" localSheetId="1">BlankMacro1</definedName>
    <definedName name="허ㅗ러" localSheetId="0">BlankMacro1</definedName>
    <definedName name="허ㅗ러">BlankMacro1</definedName>
    <definedName name="화장" localSheetId="1">BlankMacro1</definedName>
    <definedName name="화장" localSheetId="0">BlankMacro1</definedName>
    <definedName name="화장">BlankMacro1</definedName>
    <definedName name="횡배수관">[8]DATA!$K$2:$W$10</definedName>
    <definedName name="흄관운반">[3]!흄관운반</definedName>
    <definedName name="ㅔ154">[9]Sheet1!$K$84</definedName>
    <definedName name="ㅜㅜ" localSheetId="1">BlankMacro1</definedName>
    <definedName name="ㅜㅜ" localSheetId="0">BlankMacro1</definedName>
    <definedName name="ㅜㅜ">BlankMacro1</definedName>
  </definedNames>
  <calcPr calcId="191029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" i="5" l="1"/>
  <c r="K18" i="5"/>
  <c r="M18" i="5" s="1"/>
  <c r="G18" i="5"/>
  <c r="G15" i="5" l="1"/>
  <c r="M15" i="5"/>
  <c r="I15" i="5"/>
  <c r="K15" i="5"/>
  <c r="K7" i="5" l="1"/>
  <c r="I7" i="5"/>
  <c r="G7" i="5"/>
  <c r="M7" i="5" l="1"/>
  <c r="K17" i="5"/>
  <c r="I17" i="5"/>
  <c r="K16" i="5"/>
  <c r="I16" i="5"/>
  <c r="K14" i="5"/>
  <c r="I14" i="5"/>
  <c r="K13" i="5"/>
  <c r="I13" i="5"/>
  <c r="M14" i="5" l="1"/>
  <c r="G17" i="5"/>
  <c r="M17" i="5" s="1"/>
  <c r="G16" i="5"/>
  <c r="M16" i="5" s="1"/>
  <c r="G14" i="5"/>
  <c r="G13" i="5"/>
  <c r="M13" i="5" s="1"/>
  <c r="G12" i="5"/>
  <c r="I12" i="5"/>
  <c r="K12" i="5"/>
  <c r="F19" i="5" l="1"/>
  <c r="M12" i="5"/>
  <c r="G23" i="5"/>
  <c r="K9" i="5" l="1"/>
  <c r="I9" i="5"/>
  <c r="G9" i="5"/>
  <c r="K10" i="5"/>
  <c r="I10" i="5"/>
  <c r="G10" i="5"/>
  <c r="M9" i="5" l="1"/>
  <c r="M10" i="5"/>
  <c r="K5" i="5"/>
  <c r="I5" i="5"/>
  <c r="G5" i="5"/>
  <c r="M5" i="5" l="1"/>
  <c r="K11" i="5" l="1"/>
  <c r="I11" i="5"/>
  <c r="G11" i="5"/>
  <c r="F20" i="5" s="1"/>
  <c r="M11" i="5" l="1"/>
  <c r="G6" i="5" l="1"/>
  <c r="K20" i="5"/>
  <c r="I20" i="5"/>
  <c r="K19" i="5"/>
  <c r="I19" i="5"/>
  <c r="K8" i="5"/>
  <c r="I8" i="5"/>
  <c r="G8" i="5"/>
  <c r="K6" i="5"/>
  <c r="I6" i="5"/>
  <c r="G19" i="5" l="1"/>
  <c r="M19" i="5" s="1"/>
  <c r="G20" i="5"/>
  <c r="M20" i="5" s="1"/>
  <c r="M8" i="5"/>
  <c r="M6" i="5"/>
  <c r="G24" i="5" l="1"/>
  <c r="I23" i="5"/>
  <c r="H24" i="5" s="1"/>
  <c r="I24" i="5" s="1"/>
  <c r="G25" i="5" l="1"/>
  <c r="G21" i="5"/>
  <c r="I21" i="5"/>
  <c r="K21" i="5"/>
  <c r="M23" i="5"/>
  <c r="M24" i="5"/>
  <c r="G26" i="5" l="1"/>
  <c r="E6" i="3" s="1"/>
  <c r="M21" i="5"/>
  <c r="K26" i="5"/>
  <c r="E12" i="3" s="1"/>
  <c r="I25" i="5"/>
  <c r="M25" i="5" s="1"/>
  <c r="I26" i="5" l="1"/>
  <c r="E9" i="3" s="1"/>
  <c r="M26" i="5" l="1"/>
  <c r="E8" i="3" l="1"/>
  <c r="E10" i="3" l="1"/>
  <c r="E11" i="3" s="1"/>
  <c r="E21" i="3" l="1"/>
  <c r="E20" i="3"/>
  <c r="E14" i="3"/>
  <c r="E15" i="3"/>
  <c r="E16" i="3"/>
  <c r="E13" i="3"/>
  <c r="E22" i="3" l="1"/>
  <c r="E23" i="3" l="1"/>
  <c r="E24" i="3"/>
  <c r="E25" i="3" s="1"/>
  <c r="L25" i="3" l="1"/>
  <c r="E26" i="3"/>
  <c r="E27" i="3" s="1"/>
  <c r="E28" i="3" s="1"/>
  <c r="M28" i="5" s="1"/>
</calcChain>
</file>

<file path=xl/sharedStrings.xml><?xml version="1.0" encoding="utf-8"?>
<sst xmlns="http://schemas.openxmlformats.org/spreadsheetml/2006/main" count="173" uniqueCount="121">
  <si>
    <t>(G+H)</t>
  </si>
  <si>
    <t>총 공 사 비</t>
  </si>
  <si>
    <t>부가가치세</t>
  </si>
  <si>
    <t>(A+B+C+D+E)</t>
  </si>
  <si>
    <t>총      원     가(G)</t>
  </si>
  <si>
    <t>이윤수정분:</t>
    <phoneticPr fontId="3" type="noConversion"/>
  </si>
  <si>
    <t>×</t>
  </si>
  <si>
    <t>이            윤(E)</t>
    <phoneticPr fontId="5" type="noConversion"/>
  </si>
  <si>
    <t>(A+B+C)</t>
  </si>
  <si>
    <t>일 반 관  리  비(D)</t>
  </si>
  <si>
    <t>합    계</t>
    <phoneticPr fontId="5" type="noConversion"/>
  </si>
  <si>
    <t>소 계(C)</t>
    <phoneticPr fontId="5" type="noConversion"/>
  </si>
  <si>
    <t xml:space="preserve"> </t>
  </si>
  <si>
    <t>공사기간 30일 이상일때</t>
    <phoneticPr fontId="5" type="noConversion"/>
  </si>
  <si>
    <t>노인장기요양보험료</t>
  </si>
  <si>
    <t>건강보험료</t>
  </si>
  <si>
    <t>연금보험료</t>
  </si>
  <si>
    <t>(나)</t>
  </si>
  <si>
    <t>모든 건설공사 해당</t>
    <phoneticPr fontId="5" type="noConversion"/>
  </si>
  <si>
    <t>고용보험료</t>
  </si>
  <si>
    <t>( B )</t>
  </si>
  <si>
    <t>비</t>
  </si>
  <si>
    <t>산재보험료</t>
  </si>
  <si>
    <t>산업안전보건관리비</t>
  </si>
  <si>
    <t>(가+나)</t>
  </si>
  <si>
    <t>사</t>
  </si>
  <si>
    <t>기타경비</t>
  </si>
  <si>
    <t>( A + B )</t>
  </si>
  <si>
    <t>경</t>
  </si>
  <si>
    <t>기계경비(다)</t>
  </si>
  <si>
    <t>공</t>
  </si>
  <si>
    <t>소 계(B)</t>
    <phoneticPr fontId="5" type="noConversion"/>
  </si>
  <si>
    <t>간접노무비</t>
    <phoneticPr fontId="3" type="noConversion"/>
  </si>
  <si>
    <t>간접노무비</t>
  </si>
  <si>
    <t>무</t>
  </si>
  <si>
    <t>순</t>
  </si>
  <si>
    <t>직접노무비(나)</t>
  </si>
  <si>
    <t>노</t>
  </si>
  <si>
    <t>소 계(A)</t>
    <phoneticPr fontId="5" type="noConversion"/>
  </si>
  <si>
    <t>간접자재비</t>
  </si>
  <si>
    <t>재</t>
  </si>
  <si>
    <t>직접자재비(가)</t>
  </si>
  <si>
    <t>자</t>
  </si>
  <si>
    <t>적용기준</t>
    <phoneticPr fontId="3" type="noConversion"/>
  </si>
  <si>
    <t>항목</t>
    <phoneticPr fontId="3" type="noConversion"/>
  </si>
  <si>
    <t>비   고</t>
  </si>
  <si>
    <t>구 성 비</t>
    <phoneticPr fontId="5" type="noConversion"/>
  </si>
  <si>
    <t>금    액</t>
  </si>
  <si>
    <t>구            분</t>
  </si>
  <si>
    <t>원 가 계 산 서</t>
    <phoneticPr fontId="5" type="noConversion"/>
  </si>
  <si>
    <t>식</t>
    <phoneticPr fontId="3" type="noConversion"/>
  </si>
  <si>
    <t>노무비의 3%</t>
    <phoneticPr fontId="3" type="noConversion"/>
  </si>
  <si>
    <t>공구손료</t>
    <phoneticPr fontId="3" type="noConversion"/>
  </si>
  <si>
    <t>내선전공</t>
    <phoneticPr fontId="3" type="noConversion"/>
  </si>
  <si>
    <t>금  액</t>
    <phoneticPr fontId="5" type="noConversion"/>
  </si>
  <si>
    <t xml:space="preserve">단 가  </t>
    <phoneticPr fontId="5" type="noConversion"/>
  </si>
  <si>
    <t>금   액</t>
  </si>
  <si>
    <t>단  가</t>
  </si>
  <si>
    <t>비  고</t>
  </si>
  <si>
    <t>재  료  비</t>
  </si>
  <si>
    <t>노  무  비</t>
  </si>
  <si>
    <t>단위</t>
  </si>
  <si>
    <t>원수</t>
    <phoneticPr fontId="5" type="noConversion"/>
  </si>
  <si>
    <t>규   격</t>
  </si>
  <si>
    <t>품    명</t>
    <phoneticPr fontId="3" type="noConversion"/>
  </si>
  <si>
    <t>인</t>
    <phoneticPr fontId="3" type="noConversion"/>
  </si>
  <si>
    <t>소 계</t>
    <phoneticPr fontId="3" type="noConversion"/>
  </si>
  <si>
    <t>총 공사금액이 2천만원 이상일때 적용</t>
    <phoneticPr fontId="5" type="noConversion"/>
  </si>
  <si>
    <t>경    비</t>
    <phoneticPr fontId="3" type="noConversion"/>
  </si>
  <si>
    <t>총       액</t>
    <phoneticPr fontId="3" type="noConversion"/>
  </si>
  <si>
    <t>단  가</t>
    <phoneticPr fontId="3" type="noConversion"/>
  </si>
  <si>
    <t xml:space="preserve"> </t>
    <phoneticPr fontId="3" type="noConversion"/>
  </si>
  <si>
    <t>EA</t>
    <phoneticPr fontId="3" type="noConversion"/>
  </si>
  <si>
    <t>인 건 비</t>
    <phoneticPr fontId="3" type="noConversion"/>
  </si>
  <si>
    <t>전선관부속자재</t>
    <phoneticPr fontId="3" type="noConversion"/>
  </si>
  <si>
    <t>배관의 15%</t>
    <phoneticPr fontId="3" type="noConversion"/>
  </si>
  <si>
    <t>잡자재</t>
    <phoneticPr fontId="3" type="noConversion"/>
  </si>
  <si>
    <t>배관, 배선의 2%</t>
    <phoneticPr fontId="3" type="noConversion"/>
  </si>
  <si>
    <t>×</t>
    <phoneticPr fontId="3" type="noConversion"/>
  </si>
  <si>
    <t>M</t>
    <phoneticPr fontId="3" type="noConversion"/>
  </si>
  <si>
    <t>3사</t>
    <phoneticPr fontId="3" type="noConversion"/>
  </si>
  <si>
    <t>건설기간 183일 이내- 12.6%</t>
    <phoneticPr fontId="5" type="noConversion"/>
  </si>
  <si>
    <t>건설기간 183일 이내- 5.2%</t>
    <phoneticPr fontId="5" type="noConversion"/>
  </si>
  <si>
    <t>전선</t>
    <phoneticPr fontId="3" type="noConversion"/>
  </si>
  <si>
    <t>아울렛박스</t>
    <phoneticPr fontId="3" type="noConversion"/>
  </si>
  <si>
    <t>합 계(A)</t>
    <phoneticPr fontId="3" type="noConversion"/>
  </si>
  <si>
    <t>전원 및 마감</t>
    <phoneticPr fontId="3" type="noConversion"/>
  </si>
  <si>
    <t>3M (L3000 x W33 x H17.4 mm)</t>
    <phoneticPr fontId="3" type="noConversion"/>
  </si>
  <si>
    <t>전선관</t>
    <phoneticPr fontId="3" type="noConversion"/>
  </si>
  <si>
    <t>SF 16C</t>
    <phoneticPr fontId="3" type="noConversion"/>
  </si>
  <si>
    <t>커넥터</t>
    <phoneticPr fontId="3" type="noConversion"/>
  </si>
  <si>
    <t>중형 사각 54C(커버포함)</t>
    <phoneticPr fontId="3" type="noConversion"/>
  </si>
  <si>
    <t>보양지</t>
    <phoneticPr fontId="3" type="noConversion"/>
  </si>
  <si>
    <t>바닥 보양지(롤)</t>
    <phoneticPr fontId="3" type="noConversion"/>
  </si>
  <si>
    <t>블루투스 세팅</t>
    <phoneticPr fontId="3" type="noConversion"/>
  </si>
  <si>
    <t>식</t>
    <phoneticPr fontId="3" type="noConversion"/>
  </si>
  <si>
    <t>EA</t>
    <phoneticPr fontId="3" type="noConversion"/>
  </si>
  <si>
    <t>전등</t>
    <phoneticPr fontId="3" type="noConversion"/>
  </si>
  <si>
    <t>LED 레이스웨이 40W
(1200, KS, 고효율, 4000K)</t>
    <phoneticPr fontId="3" type="noConversion"/>
  </si>
  <si>
    <t>HFIX 2.5SQ</t>
    <phoneticPr fontId="3" type="noConversion"/>
  </si>
  <si>
    <t>조명레일</t>
    <phoneticPr fontId="3" type="noConversion"/>
  </si>
  <si>
    <t>조명레일부속</t>
    <phoneticPr fontId="3" type="noConversion"/>
  </si>
  <si>
    <t>임금채권부담금</t>
    <phoneticPr fontId="3" type="noConversion"/>
  </si>
  <si>
    <t>연결 액세서리(T자, ㄱ자, -자)</t>
    <phoneticPr fontId="3" type="noConversion"/>
  </si>
  <si>
    <t>스위치</t>
    <phoneticPr fontId="3" type="noConversion"/>
  </si>
  <si>
    <t>단로스위치 1구</t>
    <phoneticPr fontId="3" type="noConversion"/>
  </si>
  <si>
    <t>EA</t>
    <phoneticPr fontId="3" type="noConversion"/>
  </si>
  <si>
    <t xml:space="preserve"> </t>
    <phoneticPr fontId="3" type="noConversion"/>
  </si>
  <si>
    <t>(B+C+D)</t>
    <phoneticPr fontId="3" type="noConversion"/>
  </si>
  <si>
    <t>조명</t>
    <phoneticPr fontId="3" type="noConversion"/>
  </si>
  <si>
    <t>LED COB 14W 스팟조명
색온도 조절: 3,000K 3,500K 4,000K
CASAMBI(블루투스 무선제어)방식
디밍제어(0.1~100%), Flicker Free</t>
    <phoneticPr fontId="3" type="noConversion"/>
  </si>
  <si>
    <t>LED COB 24W 프레이머조명
색온도 조절: 3,000K 3,500K 4,000K
CASAMBI(블루투스 무선제어)방식
디밍제어(0.1~100%), Flicker Free</t>
    <phoneticPr fontId="3" type="noConversion"/>
  </si>
  <si>
    <t>석면분담금</t>
    <phoneticPr fontId="3" type="noConversion"/>
  </si>
  <si>
    <t>CASAMBI 블루투스 세팅</t>
    <phoneticPr fontId="3" type="noConversion"/>
  </si>
  <si>
    <t>식</t>
    <phoneticPr fontId="3" type="noConversion"/>
  </si>
  <si>
    <t>철거</t>
    <phoneticPr fontId="3" type="noConversion"/>
  </si>
  <si>
    <t>기존 전시대 내부 레일·조명
철거 후 재취부(도배 전,후)</t>
    <phoneticPr fontId="3" type="noConversion"/>
  </si>
  <si>
    <t>LT-02
제품사양서
참고</t>
    <phoneticPr fontId="3" type="noConversion"/>
  </si>
  <si>
    <t>LT-01
제품사양서
참고</t>
    <phoneticPr fontId="3" type="noConversion"/>
  </si>
  <si>
    <t>행소박물관 2층 전시실 전시조명 교체 공사</t>
  </si>
  <si>
    <t xml:space="preserve"> 행소박물관 2층 전시실 전시조명 교체 공사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</si>
</sst>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0.0"/>
    <numFmt numFmtId="177" formatCode="0.000%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9"/>
      <color theme="1"/>
      <name val="굴림체"/>
      <family val="3"/>
      <charset val="129"/>
    </font>
    <font>
      <sz val="9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3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8" fillId="0" borderId="0" xfId="0" applyFont="1">
      <alignment vertical="center"/>
    </xf>
    <xf numFmtId="0" fontId="9" fillId="2" borderId="3" xfId="0" applyFont="1" applyFill="1" applyBorder="1">
      <alignment vertical="center"/>
    </xf>
    <xf numFmtId="10" fontId="10" fillId="2" borderId="4" xfId="0" applyNumberFormat="1" applyFont="1" applyFill="1" applyBorder="1" applyAlignment="1">
      <alignment horizontal="left" vertical="center"/>
    </xf>
    <xf numFmtId="0" fontId="10" fillId="2" borderId="5" xfId="0" applyFont="1" applyFill="1" applyBorder="1">
      <alignment vertical="center"/>
    </xf>
    <xf numFmtId="0" fontId="10" fillId="2" borderId="6" xfId="0" applyFont="1" applyFill="1" applyBorder="1" applyAlignment="1">
      <alignment horizontal="right" vertical="center"/>
    </xf>
    <xf numFmtId="41" fontId="9" fillId="2" borderId="6" xfId="1" applyNumberFormat="1" applyFont="1" applyFill="1" applyBorder="1">
      <alignment vertical="center"/>
    </xf>
    <xf numFmtId="0" fontId="2" fillId="0" borderId="9" xfId="0" applyFont="1" applyBorder="1">
      <alignment vertical="center"/>
    </xf>
    <xf numFmtId="10" fontId="6" fillId="0" borderId="10" xfId="0" applyNumberFormat="1" applyFont="1" applyBorder="1" applyAlignment="1">
      <alignment horizontal="left" vertical="center"/>
    </xf>
    <xf numFmtId="0" fontId="6" fillId="0" borderId="11" xfId="0" applyFont="1" applyBorder="1">
      <alignment vertical="center"/>
    </xf>
    <xf numFmtId="0" fontId="6" fillId="0" borderId="2" xfId="0" applyFont="1" applyBorder="1" applyAlignment="1">
      <alignment horizontal="right" vertical="center"/>
    </xf>
    <xf numFmtId="41" fontId="2" fillId="0" borderId="2" xfId="1" applyNumberFormat="1" applyFont="1" applyBorder="1">
      <alignment vertical="center"/>
    </xf>
    <xf numFmtId="43" fontId="11" fillId="0" borderId="2" xfId="0" applyNumberFormat="1" applyFont="1" applyBorder="1">
      <alignment vertical="center"/>
    </xf>
    <xf numFmtId="41" fontId="2" fillId="0" borderId="9" xfId="1" applyFont="1" applyBorder="1">
      <alignment vertical="center"/>
    </xf>
    <xf numFmtId="41" fontId="2" fillId="0" borderId="9" xfId="0" applyNumberFormat="1" applyFont="1" applyBorder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14" xfId="0" applyFont="1" applyBorder="1">
      <alignment vertical="center"/>
    </xf>
    <xf numFmtId="10" fontId="6" fillId="0" borderId="15" xfId="0" applyNumberFormat="1" applyFont="1" applyBorder="1" applyAlignment="1">
      <alignment horizontal="left" vertical="center"/>
    </xf>
    <xf numFmtId="0" fontId="6" fillId="0" borderId="16" xfId="0" applyFont="1" applyBorder="1">
      <alignment vertical="center"/>
    </xf>
    <xf numFmtId="0" fontId="6" fillId="0" borderId="17" xfId="0" applyFont="1" applyBorder="1" applyAlignment="1">
      <alignment horizontal="right" vertical="center"/>
    </xf>
    <xf numFmtId="41" fontId="2" fillId="0" borderId="17" xfId="1" applyNumberFormat="1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9" fontId="2" fillId="0" borderId="0" xfId="0" applyNumberFormat="1" applyFont="1">
      <alignment vertical="center"/>
    </xf>
    <xf numFmtId="0" fontId="6" fillId="0" borderId="2" xfId="0" applyFont="1" applyBorder="1">
      <alignment vertical="center"/>
    </xf>
    <xf numFmtId="0" fontId="2" fillId="0" borderId="19" xfId="0" applyFont="1" applyBorder="1">
      <alignment vertical="center"/>
    </xf>
    <xf numFmtId="10" fontId="7" fillId="3" borderId="20" xfId="0" applyNumberFormat="1" applyFont="1" applyFill="1" applyBorder="1" applyAlignment="1">
      <alignment horizontal="left" vertical="center"/>
    </xf>
    <xf numFmtId="0" fontId="6" fillId="0" borderId="21" xfId="0" applyFont="1" applyBorder="1">
      <alignment vertical="center"/>
    </xf>
    <xf numFmtId="0" fontId="6" fillId="0" borderId="22" xfId="0" applyFont="1" applyBorder="1" applyAlignment="1">
      <alignment horizontal="right" vertical="center"/>
    </xf>
    <xf numFmtId="41" fontId="2" fillId="3" borderId="22" xfId="1" applyNumberFormat="1" applyFont="1" applyFill="1" applyBorder="1">
      <alignment vertical="center"/>
    </xf>
    <xf numFmtId="0" fontId="2" fillId="3" borderId="2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0" fontId="7" fillId="0" borderId="20" xfId="0" applyNumberFormat="1" applyFont="1" applyBorder="1" applyAlignment="1">
      <alignment horizontal="left" vertical="center"/>
    </xf>
    <xf numFmtId="177" fontId="7" fillId="0" borderId="20" xfId="0" applyNumberFormat="1" applyFont="1" applyBorder="1" applyAlignment="1">
      <alignment horizontal="left" vertical="center"/>
    </xf>
    <xf numFmtId="41" fontId="2" fillId="0" borderId="22" xfId="1" applyNumberFormat="1" applyFont="1" applyBorder="1">
      <alignment vertical="center"/>
    </xf>
    <xf numFmtId="0" fontId="2" fillId="0" borderId="2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7" fillId="0" borderId="2" xfId="0" applyNumberFormat="1" applyFont="1" applyBorder="1">
      <alignment vertical="center"/>
    </xf>
    <xf numFmtId="41" fontId="2" fillId="0" borderId="0" xfId="0" applyNumberFormat="1" applyFont="1">
      <alignment vertical="center"/>
    </xf>
    <xf numFmtId="0" fontId="6" fillId="0" borderId="0" xfId="0" applyFont="1">
      <alignment vertical="center"/>
    </xf>
    <xf numFmtId="0" fontId="2" fillId="0" borderId="25" xfId="0" applyFont="1" applyBorder="1">
      <alignment vertical="center"/>
    </xf>
    <xf numFmtId="10" fontId="7" fillId="0" borderId="26" xfId="0" applyNumberFormat="1" applyFont="1" applyBorder="1" applyAlignment="1">
      <alignment horizontal="left" vertical="center"/>
    </xf>
    <xf numFmtId="0" fontId="6" fillId="0" borderId="27" xfId="0" applyFont="1" applyBorder="1">
      <alignment vertical="center"/>
    </xf>
    <xf numFmtId="0" fontId="6" fillId="0" borderId="28" xfId="0" applyFont="1" applyBorder="1" applyAlignment="1">
      <alignment horizontal="right" vertical="center"/>
    </xf>
    <xf numFmtId="0" fontId="2" fillId="0" borderId="28" xfId="0" applyFont="1" applyBorder="1" applyAlignment="1">
      <alignment horizontal="center" vertical="center"/>
    </xf>
    <xf numFmtId="41" fontId="2" fillId="0" borderId="0" xfId="1" applyFont="1">
      <alignment vertical="center"/>
    </xf>
    <xf numFmtId="41" fontId="8" fillId="0" borderId="0" xfId="0" applyNumberFormat="1" applyFont="1">
      <alignment vertical="center"/>
    </xf>
    <xf numFmtId="10" fontId="7" fillId="0" borderId="15" xfId="0" applyNumberFormat="1" applyFont="1" applyBorder="1" applyAlignment="1">
      <alignment horizontal="left" vertical="center"/>
    </xf>
    <xf numFmtId="41" fontId="8" fillId="0" borderId="0" xfId="1" applyFont="1">
      <alignment vertical="center"/>
    </xf>
    <xf numFmtId="10" fontId="2" fillId="0" borderId="26" xfId="0" applyNumberFormat="1" applyFont="1" applyBorder="1">
      <alignment vertical="center"/>
    </xf>
    <xf numFmtId="0" fontId="2" fillId="0" borderId="27" xfId="0" applyFont="1" applyBorder="1">
      <alignment vertical="center"/>
    </xf>
    <xf numFmtId="0" fontId="2" fillId="0" borderId="28" xfId="0" applyFont="1" applyBorder="1" applyAlignment="1">
      <alignment horizontal="right" vertical="center"/>
    </xf>
    <xf numFmtId="41" fontId="9" fillId="3" borderId="28" xfId="1" applyNumberFormat="1" applyFont="1" applyFill="1" applyBorder="1">
      <alignment vertical="center"/>
    </xf>
    <xf numFmtId="10" fontId="2" fillId="0" borderId="15" xfId="0" applyNumberFormat="1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 applyAlignment="1">
      <alignment horizontal="right" vertical="center"/>
    </xf>
    <xf numFmtId="10" fontId="2" fillId="0" borderId="20" xfId="0" applyNumberFormat="1" applyFont="1" applyBorder="1">
      <alignment vertical="center"/>
    </xf>
    <xf numFmtId="0" fontId="2" fillId="0" borderId="21" xfId="0" applyFont="1" applyBorder="1">
      <alignment vertical="center"/>
    </xf>
    <xf numFmtId="0" fontId="2" fillId="0" borderId="22" xfId="0" applyFont="1" applyBorder="1" applyAlignment="1">
      <alignment horizontal="right" vertical="center"/>
    </xf>
    <xf numFmtId="0" fontId="2" fillId="0" borderId="29" xfId="0" applyFont="1" applyBorder="1">
      <alignment vertical="center"/>
    </xf>
    <xf numFmtId="10" fontId="2" fillId="0" borderId="30" xfId="0" applyNumberFormat="1" applyFont="1" applyBorder="1">
      <alignment vertical="center"/>
    </xf>
    <xf numFmtId="0" fontId="2" fillId="0" borderId="31" xfId="0" applyFont="1" applyBorder="1">
      <alignment vertical="center"/>
    </xf>
    <xf numFmtId="0" fontId="2" fillId="0" borderId="23" xfId="0" applyFont="1" applyBorder="1" applyAlignment="1">
      <alignment horizontal="right" vertical="center"/>
    </xf>
    <xf numFmtId="41" fontId="9" fillId="3" borderId="23" xfId="1" applyNumberFormat="1" applyFont="1" applyFill="1" applyBorder="1">
      <alignment vertical="center"/>
    </xf>
    <xf numFmtId="0" fontId="9" fillId="0" borderId="32" xfId="0" applyFont="1" applyBorder="1" applyAlignment="1">
      <alignment horizontal="center" vertical="center"/>
    </xf>
    <xf numFmtId="41" fontId="9" fillId="0" borderId="36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9" fontId="8" fillId="0" borderId="0" xfId="0" applyNumberFormat="1" applyFont="1">
      <alignment vertical="center"/>
    </xf>
    <xf numFmtId="9" fontId="8" fillId="0" borderId="41" xfId="0" applyNumberFormat="1" applyFont="1" applyBorder="1" applyAlignment="1">
      <alignment horizontal="center" vertical="center"/>
    </xf>
    <xf numFmtId="41" fontId="8" fillId="0" borderId="42" xfId="0" applyNumberFormat="1" applyFont="1" applyBorder="1" applyAlignment="1">
      <alignment horizontal="left" vertical="center"/>
    </xf>
    <xf numFmtId="3" fontId="8" fillId="0" borderId="42" xfId="0" applyNumberFormat="1" applyFont="1" applyBorder="1" applyAlignment="1">
      <alignment horizontal="right" vertical="center"/>
    </xf>
    <xf numFmtId="3" fontId="8" fillId="0" borderId="42" xfId="0" applyNumberFormat="1" applyFont="1" applyFill="1" applyBorder="1" applyAlignment="1">
      <alignment horizontal="right" vertical="center"/>
    </xf>
    <xf numFmtId="0" fontId="8" fillId="3" borderId="43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 wrapText="1"/>
    </xf>
    <xf numFmtId="0" fontId="8" fillId="3" borderId="42" xfId="0" applyFont="1" applyFill="1" applyBorder="1" applyAlignment="1">
      <alignment horizontal="center" vertical="center"/>
    </xf>
    <xf numFmtId="41" fontId="8" fillId="3" borderId="42" xfId="0" applyNumberFormat="1" applyFont="1" applyFill="1" applyBorder="1" applyAlignment="1">
      <alignment horizontal="left" vertical="center"/>
    </xf>
    <xf numFmtId="3" fontId="8" fillId="3" borderId="42" xfId="0" applyNumberFormat="1" applyFont="1" applyFill="1" applyBorder="1" applyAlignment="1">
      <alignment horizontal="right" vertical="center"/>
    </xf>
    <xf numFmtId="0" fontId="8" fillId="3" borderId="42" xfId="0" applyFont="1" applyFill="1" applyBorder="1" applyAlignment="1">
      <alignment horizontal="left" vertical="center"/>
    </xf>
    <xf numFmtId="9" fontId="8" fillId="3" borderId="41" xfId="0" applyNumberFormat="1" applyFont="1" applyFill="1" applyBorder="1" applyAlignment="1">
      <alignment horizontal="center" vertical="center"/>
    </xf>
    <xf numFmtId="0" fontId="13" fillId="4" borderId="40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 wrapText="1"/>
    </xf>
    <xf numFmtId="0" fontId="8" fillId="4" borderId="39" xfId="0" applyFont="1" applyFill="1" applyBorder="1" applyAlignment="1">
      <alignment horizontal="center" vertical="center"/>
    </xf>
    <xf numFmtId="41" fontId="8" fillId="4" borderId="39" xfId="0" applyNumberFormat="1" applyFont="1" applyFill="1" applyBorder="1" applyAlignment="1">
      <alignment horizontal="left" vertical="center"/>
    </xf>
    <xf numFmtId="3" fontId="8" fillId="4" borderId="39" xfId="0" applyNumberFormat="1" applyFont="1" applyFill="1" applyBorder="1" applyAlignment="1">
      <alignment horizontal="right" vertical="center"/>
    </xf>
    <xf numFmtId="0" fontId="8" fillId="4" borderId="39" xfId="0" applyFont="1" applyFill="1" applyBorder="1" applyAlignment="1">
      <alignment horizontal="left" vertical="center"/>
    </xf>
    <xf numFmtId="0" fontId="8" fillId="4" borderId="3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42" xfId="0" applyFont="1" applyBorder="1" applyAlignment="1">
      <alignment horizontal="center" vertical="center" wrapText="1"/>
    </xf>
    <xf numFmtId="0" fontId="8" fillId="0" borderId="42" xfId="0" applyFont="1" applyBorder="1" applyAlignment="1">
      <alignment vertical="center"/>
    </xf>
    <xf numFmtId="0" fontId="8" fillId="0" borderId="41" xfId="0" applyFont="1" applyBorder="1" applyAlignment="1">
      <alignment vertical="center"/>
    </xf>
    <xf numFmtId="0" fontId="8" fillId="0" borderId="43" xfId="0" applyFont="1" applyBorder="1" applyAlignment="1">
      <alignment horizontal="center" vertical="center" wrapText="1"/>
    </xf>
    <xf numFmtId="0" fontId="8" fillId="0" borderId="42" xfId="0" applyFont="1" applyBorder="1" applyAlignment="1">
      <alignment vertical="center" wrapText="1"/>
    </xf>
    <xf numFmtId="0" fontId="8" fillId="0" borderId="41" xfId="0" applyFont="1" applyBorder="1" applyAlignment="1">
      <alignment horizontal="center" vertical="center"/>
    </xf>
    <xf numFmtId="41" fontId="9" fillId="3" borderId="28" xfId="1" applyNumberFormat="1" applyFont="1" applyFill="1" applyBorder="1" applyAlignment="1">
      <alignment horizontal="right" vertical="center"/>
    </xf>
    <xf numFmtId="0" fontId="2" fillId="0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6" fillId="0" borderId="0" xfId="0" applyFont="1" applyFill="1" applyBorder="1">
      <alignment vertical="center"/>
    </xf>
    <xf numFmtId="0" fontId="8" fillId="0" borderId="2" xfId="0" applyFont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0" fontId="13" fillId="0" borderId="44" xfId="0" applyFont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9" fillId="0" borderId="0" xfId="0" applyFont="1">
      <alignment vertical="center"/>
    </xf>
    <xf numFmtId="0" fontId="8" fillId="0" borderId="4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/>
    </xf>
    <xf numFmtId="41" fontId="8" fillId="0" borderId="42" xfId="0" applyNumberFormat="1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center" wrapText="1"/>
    </xf>
    <xf numFmtId="177" fontId="7" fillId="3" borderId="20" xfId="0" applyNumberFormat="1" applyFont="1" applyFill="1" applyBorder="1" applyAlignment="1">
      <alignment horizontal="left" vertical="center"/>
    </xf>
    <xf numFmtId="0" fontId="8" fillId="0" borderId="41" xfId="0" applyFont="1" applyBorder="1" applyAlignment="1">
      <alignment vertical="center" wrapText="1"/>
    </xf>
    <xf numFmtId="41" fontId="8" fillId="0" borderId="0" xfId="0" applyNumberFormat="1" applyFont="1" applyFill="1" applyBorder="1" applyAlignment="1">
      <alignment horizontal="left" vertical="center"/>
    </xf>
    <xf numFmtId="0" fontId="8" fillId="0" borderId="4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41" fontId="12" fillId="0" borderId="0" xfId="1" applyFont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9" fillId="0" borderId="37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 2" xfId="2" xr:uid="{54B55B5F-8E1D-4C28-ADF7-4248285FD4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esktop\&#54620;&#54617;&#52492;%20&#48512;&#54616;&#51204;&#47448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DATA"/>
      <sheetName val="덕전리"/>
      <sheetName val="경영상태"/>
      <sheetName val="금액내역서"/>
      <sheetName val="원가계산(건축)-출력 (건설폐기물처리비)"/>
      <sheetName val="수로단위수량"/>
      <sheetName val="총괄내역서"/>
      <sheetName val="6PILE  (돌출)"/>
      <sheetName val="단면 (2)"/>
      <sheetName val="EP0618"/>
      <sheetName val="원가(총괄-각분야예시금액)"/>
      <sheetName val="공양식"/>
      <sheetName val="DATE"/>
      <sheetName val="Sheet1 (2)"/>
      <sheetName val="1호맨홀토공"/>
      <sheetName val="#REF"/>
      <sheetName val="공종별집계표"/>
      <sheetName val="건축내역서"/>
      <sheetName val="4배"/>
      <sheetName val="골조시행"/>
      <sheetName val="U-TYPE(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류"/>
      <sheetName val="메가"/>
      <sheetName val="Sheet1"/>
      <sheetName val="Sheet2"/>
      <sheetName val="Sheet3"/>
      <sheetName val="한학촌 부하전류"/>
    </sheetNames>
    <definedNames>
      <definedName name="b" refersTo="#REF!"/>
      <definedName name="f" refersTo="#REF!"/>
      <definedName name="g" refersTo="#REF!"/>
      <definedName name="h" refersTo="#REF!"/>
      <definedName name="j" refersTo="#REF!"/>
      <definedName name="k" refersTo="#REF!"/>
      <definedName name="l" refersTo="#REF!"/>
      <definedName name="n" refersTo="#REF!"/>
      <definedName name="감감" refersTo="#REF!"/>
      <definedName name="감삼" refersTo="#REF!"/>
      <definedName name="관급자재2" refersTo="#REF!"/>
      <definedName name="깬돌채취" refersTo="#REF!"/>
      <definedName name="되메우기" refersTo="#REF!"/>
      <definedName name="레미콘수운반DT" refersTo="#REF!"/>
      <definedName name="모래운반" refersTo="#REF!"/>
      <definedName name="성당중" refersTo="#REF!"/>
      <definedName name="성토3" refersTo="#REF!"/>
      <definedName name="성토도쟈" refersTo="#REF!"/>
      <definedName name="순성토" refersTo="#REF!"/>
      <definedName name="시멘트운반" refersTo="#REF!"/>
      <definedName name="예산비교표" refersTo="#REF!"/>
      <definedName name="ㅈㅈㅈㅈ" refersTo="#REF!"/>
      <definedName name="자갈운반" refersTo="#REF!"/>
      <definedName name="잔토처리" refersTo="#REF!"/>
      <definedName name="절토" refersTo="#REF!"/>
      <definedName name="집" refersTo="#REF!"/>
      <definedName name="창호2" refersTo="#REF!"/>
      <definedName name="철근운반" refersTo="#REF!"/>
      <definedName name="총괄관급" refersTo="#REF!"/>
      <definedName name="터파기" refersTo="#REF!"/>
      <definedName name="토적1" refersTo="#REF!"/>
      <definedName name="폐기량산출" refersTo="#REF!"/>
      <definedName name="흄관운반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내역서(건축)"/>
      <sheetName val="단가 및 재료비"/>
      <sheetName val="중기사용료산출근거"/>
      <sheetName val="#REF"/>
      <sheetName val="03단가대비(내역자료)"/>
      <sheetName val="을"/>
      <sheetName val="데리네이타현황"/>
      <sheetName val="중기일위대가"/>
      <sheetName val="건축내역"/>
      <sheetName val="Sheet1"/>
      <sheetName val="수량산출"/>
      <sheetName val="데이타"/>
      <sheetName val="식재인부"/>
      <sheetName val="가설공사"/>
      <sheetName val="내역"/>
      <sheetName val="초기화면"/>
      <sheetName val="관급자재"/>
      <sheetName val="날개벽수량표"/>
      <sheetName val="계양가시설"/>
      <sheetName val="설계예시"/>
      <sheetName val="노임단가"/>
      <sheetName val="AS포장복구 "/>
      <sheetName val="북제주원가"/>
      <sheetName val="단가"/>
      <sheetName val="시설물일위"/>
      <sheetName val="한강운반비"/>
      <sheetName val="평가데이터"/>
      <sheetName val="DATE"/>
      <sheetName val="내역서"/>
      <sheetName val="수량산출서"/>
      <sheetName val="총 원가계산"/>
      <sheetName val="입찰안"/>
      <sheetName val="케이블"/>
      <sheetName val="관급자재대"/>
      <sheetName val="설계명세서"/>
      <sheetName val="준검 내역서"/>
      <sheetName val="잡비계산"/>
      <sheetName val="22전선(P)"/>
      <sheetName val="22전선(L)"/>
      <sheetName val="22전선(R)"/>
      <sheetName val="일반문틀 설치"/>
      <sheetName val="샌딩 에폭시 도장"/>
      <sheetName val="스텐문틀설치"/>
      <sheetName val="Total"/>
      <sheetName val="직재"/>
      <sheetName val="재집"/>
      <sheetName val="물가시세"/>
      <sheetName val="평내중"/>
      <sheetName val="총괄내역"/>
      <sheetName val="각형맨홀"/>
      <sheetName val="대치판정"/>
      <sheetName val="삭제금지단가"/>
      <sheetName val="원가계산서"/>
      <sheetName val="기타 정보통신공사"/>
      <sheetName val="단가산출서 (2)"/>
      <sheetName val="단가산출서"/>
      <sheetName val="EP0618"/>
      <sheetName val="토목(대안)"/>
      <sheetName val="시설용량"/>
      <sheetName val="기존단가 (2)"/>
      <sheetName val="노무비"/>
      <sheetName val="AP1"/>
      <sheetName val="일위대가목차"/>
      <sheetName val="자재단가조사표-수목"/>
      <sheetName val="집계표_식재"/>
      <sheetName val="장비종합부표"/>
      <sheetName val="부표"/>
      <sheetName val="원가"/>
      <sheetName val="단면 (2)"/>
      <sheetName val="기둥(원형)"/>
      <sheetName val="교각1"/>
      <sheetName val="COPING"/>
      <sheetName val="가도공"/>
      <sheetName val="총괄메뉴"/>
      <sheetName val="01"/>
      <sheetName val="9."/>
      <sheetName val="정부노임"/>
      <sheetName val="방화산출"/>
      <sheetName val="요율"/>
      <sheetName val="약품공급2"/>
      <sheetName val="공사명입력"/>
      <sheetName val="근로자자료입력"/>
      <sheetName val="참고자료"/>
      <sheetName val="기계목록"/>
      <sheetName val="최적단면"/>
      <sheetName val="NEYOK"/>
      <sheetName val="Sheet2"/>
      <sheetName val="(산출)"/>
      <sheetName val="오억미만"/>
      <sheetName val="일위대가"/>
      <sheetName val="갑지"/>
      <sheetName val="집계표"/>
      <sheetName val="서울대규장각(가시설흙막이)"/>
      <sheetName val="손익분석"/>
      <sheetName val="내역서1-2"/>
      <sheetName val="MACRO(MCC)"/>
      <sheetName val="일위대가표"/>
      <sheetName val="건축2"/>
      <sheetName val="예총"/>
      <sheetName val="입력"/>
      <sheetName val="경비_원본"/>
      <sheetName val="덕전리"/>
      <sheetName val="BOX 단위수량"/>
      <sheetName val="박스제원"/>
      <sheetName val="1.토공집계표"/>
      <sheetName val="인건-측정"/>
      <sheetName val="단가조사"/>
      <sheetName val="계획금액"/>
      <sheetName val="base"/>
      <sheetName val="48일위"/>
      <sheetName val="입출재고현황 (2)"/>
      <sheetName val="대,유,램"/>
      <sheetName val="DATA"/>
      <sheetName val="세부내역(직접인건비)"/>
      <sheetName val="내역서1"/>
      <sheetName val="준공정산"/>
      <sheetName val="관리비비계상"/>
      <sheetName val="일위목록"/>
      <sheetName val="간선계산"/>
      <sheetName val="현장경비"/>
      <sheetName val="가로등"/>
      <sheetName val="표지"/>
      <sheetName val="GAS"/>
      <sheetName val="실행철강하도"/>
      <sheetName val="교각(P1)수량"/>
      <sheetName val="table"/>
      <sheetName val="6동"/>
      <sheetName val="관급_File"/>
      <sheetName val="(전남)시범지구 운영실적 및 결과분석(8월까지)"/>
      <sheetName val="연습"/>
      <sheetName val="주소"/>
      <sheetName val="3BL공동구 수량"/>
      <sheetName val="정부노임단가"/>
      <sheetName val="빌딩 안내"/>
      <sheetName val="ELECTRIC"/>
      <sheetName val="Sheet6"/>
      <sheetName val="수리보고서비"/>
      <sheetName val="가설공사비"/>
      <sheetName val="도로구조공사비"/>
      <sheetName val="도로토공공사비"/>
      <sheetName val="여수토공사비"/>
      <sheetName val="22일위"/>
      <sheetName val="물가자료"/>
      <sheetName val="경비"/>
      <sheetName val="산출내역서집계표"/>
      <sheetName val="2000전체분"/>
      <sheetName val="2000년1차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수목데이타"/>
      <sheetName val="제경비율"/>
      <sheetName val="bm(CIcable)"/>
      <sheetName val="작성"/>
      <sheetName val="DATA1"/>
      <sheetName val="101동"/>
      <sheetName val="왕십리방향"/>
      <sheetName val="준공조서"/>
      <sheetName val="공사준공계"/>
      <sheetName val="준공검사보고서"/>
      <sheetName val="예산명세서"/>
      <sheetName val="자료입력"/>
      <sheetName val="전차선로 물량표"/>
      <sheetName val="실행(표지,갑,을)"/>
      <sheetName val="우수받이"/>
      <sheetName val="하수급견적대비"/>
      <sheetName val="관급"/>
      <sheetName val="내역(APT)"/>
      <sheetName val="일위집계표"/>
      <sheetName val="단가대비"/>
      <sheetName val="견적"/>
      <sheetName val="POL6차-PIPING"/>
      <sheetName val="절감계산(보일러)"/>
      <sheetName val="G.R300경비"/>
      <sheetName val="MOTOR"/>
      <sheetName val="JUCKEYK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단가 _2_"/>
      <sheetName val="2층LOAD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코드"/>
      <sheetName val="원형1호맨홀토공수량"/>
      <sheetName val="집수정(600-700)"/>
      <sheetName val="대림경상68억"/>
      <sheetName val="일위-1"/>
      <sheetName val="data(완전)"/>
      <sheetName val="200"/>
      <sheetName val="CTEMCOST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사통"/>
      <sheetName val="공내역"/>
      <sheetName val="변수값"/>
      <sheetName val="중기상차"/>
      <sheetName val="AS복구"/>
      <sheetName val="중기터파기"/>
      <sheetName val="전기일위대가"/>
      <sheetName val="단가결정"/>
      <sheetName val="내역아"/>
      <sheetName val="울타리"/>
      <sheetName val="계수시트"/>
      <sheetName val="계산서(곡선부)"/>
      <sheetName val="포장재료집계표"/>
      <sheetName val="1) 안채산출 1"/>
      <sheetName val="1) 안채산출 2"/>
      <sheetName val="1) 안채산출 3-1"/>
      <sheetName val="1) 안채산출 5"/>
      <sheetName val="전기"/>
      <sheetName val="1안"/>
      <sheetName val="2000.11월설계내역"/>
      <sheetName val="일위대가 "/>
      <sheetName val="전등설비"/>
      <sheetName val="7.경제성결과"/>
      <sheetName val="산출근거"/>
      <sheetName val="설계내역서"/>
      <sheetName val="표지1"/>
      <sheetName val="사무실1"/>
      <sheetName val="정산내역서"/>
      <sheetName val="참조"/>
      <sheetName val="특별교실"/>
      <sheetName val="원가data"/>
      <sheetName val="총괄"/>
      <sheetName val="설계예산2"/>
      <sheetName val="토공사"/>
      <sheetName val="공종별내역서(건축) (3)"/>
      <sheetName val="원가(총괄)"/>
      <sheetName val="공종별집계표"/>
      <sheetName val="공종별내역서(건축)"/>
      <sheetName val="공종별내역서(토목)"/>
      <sheetName val="공종별내역서(조경)"/>
      <sheetName val="공종별집계표(기계)"/>
      <sheetName val="공종별내역서(기계)"/>
      <sheetName val="문화체험관"/>
      <sheetName val="사용설명서"/>
      <sheetName val="기성내역서"/>
      <sheetName val="EQT-ESTN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제일안과"/>
      <sheetName val="약품공급2"/>
      <sheetName val="단가"/>
      <sheetName val="Total"/>
      <sheetName val="노임단가"/>
      <sheetName val="수목단가"/>
      <sheetName val="시설수량표"/>
      <sheetName val="식재수량표"/>
      <sheetName val="일위목록"/>
      <sheetName val="자재단가"/>
      <sheetName val="단가 (2)"/>
      <sheetName val="원가계산서"/>
      <sheetName val="건축내역서"/>
      <sheetName val="설비내역서"/>
      <sheetName val="전기내역서"/>
      <sheetName val="지수"/>
      <sheetName val="소방"/>
      <sheetName val="준공조서"/>
      <sheetName val="공사준공계"/>
      <sheetName val="준공검사보고서"/>
      <sheetName val="기초자료입력"/>
      <sheetName val="#REF"/>
      <sheetName val="설계명세서"/>
      <sheetName val="준공정산"/>
      <sheetName val="케이블트레이"/>
      <sheetName val="물가시세"/>
      <sheetName val="데이타"/>
      <sheetName val="식재인부"/>
      <sheetName val="안전장치"/>
      <sheetName val="삭제금지단가"/>
      <sheetName val="날개벽수량표"/>
      <sheetName val="말뚝지지력산정"/>
      <sheetName val="전기"/>
      <sheetName val="VXXXXXXX"/>
      <sheetName val="단가대조"/>
      <sheetName val="일반부표"/>
      <sheetName val="내역서1999.8최종"/>
      <sheetName val="8.석축단위(H=1.5M)"/>
      <sheetName val="관급자재대"/>
      <sheetName val="산출내역서집계표"/>
      <sheetName val="수량산출"/>
      <sheetName val="Sheet1"/>
      <sheetName val="내역서 제출"/>
      <sheetName val="일위대가"/>
      <sheetName val="내역서"/>
      <sheetName val="수량산출서"/>
      <sheetName val="2.대외공문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SAM"/>
      <sheetName val="역T형교대(말뚝기초)"/>
      <sheetName val="ELECTRIC"/>
      <sheetName val="가설물량산출서"/>
      <sheetName val="외부물량"/>
      <sheetName val="창호물량산출서"/>
      <sheetName val="입찰안"/>
      <sheetName val="설계기준"/>
      <sheetName val="내역1"/>
      <sheetName val="공사개요"/>
      <sheetName val="건축"/>
      <sheetName val="원가"/>
      <sheetName val="중기경비목록"/>
      <sheetName val="구체"/>
      <sheetName val="좌측날개벽"/>
      <sheetName val="우측날개벽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N賃率-職"/>
      <sheetName val="원가계산"/>
      <sheetName val="갑지"/>
      <sheetName val="구조물철거타공정이월"/>
      <sheetName val="정부노임"/>
      <sheetName val="방화산출"/>
      <sheetName val="토목공사"/>
      <sheetName val="건축공사"/>
      <sheetName val="토목집계표"/>
      <sheetName val="중기손료"/>
      <sheetName val="2000전체분"/>
      <sheetName val="2000년1차"/>
      <sheetName val="재노경"/>
      <sheetName val="차액보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  <sheetName val="내역"/>
      <sheetName val="개요"/>
      <sheetName val="단가"/>
      <sheetName val="추가예산"/>
      <sheetName val="코드"/>
      <sheetName val="DDD"/>
      <sheetName val="기초자료입력"/>
      <sheetName val="금융비용"/>
      <sheetName val="시화점실행"/>
      <sheetName val="내역서"/>
      <sheetName val="집계"/>
      <sheetName val="위치"/>
      <sheetName val="산출내역서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단가조사-2"/>
      <sheetName val="설 계"/>
      <sheetName val="품셈TABLE"/>
      <sheetName val="낙찰표"/>
      <sheetName val="용소리교"/>
      <sheetName val="#REF"/>
      <sheetName val="단위중량표"/>
      <sheetName val="내역"/>
      <sheetName val="소방"/>
      <sheetName val="횡날개수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DATA"/>
      <sheetName val="총 원가계산"/>
      <sheetName val="집계"/>
      <sheetName val="일위대가"/>
      <sheetName val="옹벽단면치수"/>
      <sheetName val="#REF"/>
      <sheetName val="2배수공집계표"/>
      <sheetName val="wall"/>
      <sheetName val="Front"/>
      <sheetName val="청 구"/>
      <sheetName val="횡배수관토공수량"/>
      <sheetName val="내역서"/>
      <sheetName val="실행내역서 "/>
      <sheetName val="낙찰표"/>
      <sheetName val="설 계"/>
      <sheetName val="전기공사"/>
      <sheetName val="단가산출"/>
      <sheetName val="실행철강하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A70C9-C7B8-411E-9034-9C4D0311B44C}">
  <sheetPr>
    <tabColor rgb="FFFFFF00"/>
    <pageSetUpPr fitToPage="1"/>
  </sheetPr>
  <dimension ref="B1:Q33"/>
  <sheetViews>
    <sheetView view="pageBreakPreview" zoomScaleNormal="100" zoomScaleSheetLayoutView="100" workbookViewId="0">
      <selection activeCell="B2" sqref="B2:I2"/>
    </sheetView>
  </sheetViews>
  <sheetFormatPr defaultRowHeight="13.5" x14ac:dyDescent="0.3"/>
  <cols>
    <col min="1" max="1" width="1.25" style="1" customWidth="1"/>
    <col min="2" max="3" width="8.625" style="1" customWidth="1"/>
    <col min="4" max="5" width="30.625" style="1" customWidth="1"/>
    <col min="6" max="6" width="16.75" style="1" customWidth="1"/>
    <col min="7" max="7" width="2.375" style="1" customWidth="1"/>
    <col min="8" max="8" width="10.25" style="1" customWidth="1"/>
    <col min="9" max="9" width="12.625" style="1" customWidth="1"/>
    <col min="10" max="10" width="6.125" style="1" customWidth="1"/>
    <col min="11" max="11" width="14.625" style="1" customWidth="1"/>
    <col min="12" max="12" width="28.125" style="1" customWidth="1"/>
    <col min="13" max="13" width="9" style="1"/>
    <col min="14" max="14" width="14.5" style="1" customWidth="1"/>
    <col min="15" max="15" width="14.875" style="1" bestFit="1" customWidth="1"/>
    <col min="16" max="16" width="9" style="1"/>
    <col min="17" max="17" width="10.5" style="1" bestFit="1" customWidth="1"/>
    <col min="18" max="16384" width="9" style="1"/>
  </cols>
  <sheetData>
    <row r="1" spans="2:17" ht="7.5" customHeight="1" x14ac:dyDescent="0.3"/>
    <row r="2" spans="2:17" ht="20.25" customHeight="1" x14ac:dyDescent="0.3">
      <c r="B2" s="130" t="s">
        <v>49</v>
      </c>
      <c r="C2" s="130"/>
      <c r="D2" s="130"/>
      <c r="E2" s="130"/>
      <c r="F2" s="130"/>
      <c r="G2" s="130"/>
      <c r="H2" s="130"/>
      <c r="I2" s="130"/>
    </row>
    <row r="3" spans="2:17" ht="9" customHeight="1" x14ac:dyDescent="0.3"/>
    <row r="4" spans="2:17" ht="20.100000000000001" customHeight="1" thickBot="1" x14ac:dyDescent="0.35">
      <c r="B4" s="131" t="s">
        <v>119</v>
      </c>
      <c r="C4" s="131"/>
      <c r="D4" s="131"/>
      <c r="E4" s="131"/>
    </row>
    <row r="5" spans="2:17" ht="24" customHeight="1" thickBot="1" x14ac:dyDescent="0.35">
      <c r="B5" s="132" t="s">
        <v>48</v>
      </c>
      <c r="C5" s="133"/>
      <c r="D5" s="134"/>
      <c r="E5" s="71" t="s">
        <v>47</v>
      </c>
      <c r="F5" s="135" t="s">
        <v>46</v>
      </c>
      <c r="G5" s="133"/>
      <c r="H5" s="134"/>
      <c r="I5" s="70" t="s">
        <v>45</v>
      </c>
      <c r="K5" s="3" t="s">
        <v>44</v>
      </c>
      <c r="L5" s="3" t="s">
        <v>43</v>
      </c>
    </row>
    <row r="6" spans="2:17" ht="21.2" customHeight="1" thickTop="1" x14ac:dyDescent="0.3">
      <c r="B6" s="37" t="s">
        <v>12</v>
      </c>
      <c r="C6" s="36" t="s">
        <v>42</v>
      </c>
      <c r="D6" s="36" t="s">
        <v>41</v>
      </c>
      <c r="E6" s="69">
        <f>'내역서(을)'!G26</f>
        <v>0</v>
      </c>
      <c r="F6" s="68"/>
      <c r="G6" s="67"/>
      <c r="H6" s="66"/>
      <c r="I6" s="65"/>
      <c r="K6" s="3"/>
      <c r="L6" s="3"/>
      <c r="N6" s="45"/>
      <c r="O6" s="54"/>
    </row>
    <row r="7" spans="2:17" ht="21.2" customHeight="1" x14ac:dyDescent="0.3">
      <c r="B7" s="37"/>
      <c r="C7" s="36" t="s">
        <v>40</v>
      </c>
      <c r="D7" s="41" t="s">
        <v>39</v>
      </c>
      <c r="E7" s="40"/>
      <c r="F7" s="64"/>
      <c r="G7" s="63"/>
      <c r="H7" s="62"/>
      <c r="I7" s="30"/>
      <c r="K7" s="3"/>
      <c r="L7" s="3"/>
      <c r="N7" s="45"/>
      <c r="O7" s="54"/>
    </row>
    <row r="8" spans="2:17" ht="21.2" customHeight="1" x14ac:dyDescent="0.3">
      <c r="B8" s="37" t="s">
        <v>12</v>
      </c>
      <c r="C8" s="26" t="s">
        <v>21</v>
      </c>
      <c r="D8" s="26" t="s">
        <v>38</v>
      </c>
      <c r="E8" s="25">
        <f>SUM(E6:E7)</f>
        <v>0</v>
      </c>
      <c r="F8" s="61"/>
      <c r="G8" s="60"/>
      <c r="H8" s="59"/>
      <c r="I8" s="21"/>
      <c r="K8" s="3"/>
      <c r="L8" s="3"/>
      <c r="N8" s="45"/>
      <c r="O8" s="54"/>
    </row>
    <row r="9" spans="2:17" ht="21.2" customHeight="1" x14ac:dyDescent="0.3">
      <c r="B9" s="37"/>
      <c r="C9" s="50" t="s">
        <v>37</v>
      </c>
      <c r="D9" s="50" t="s">
        <v>36</v>
      </c>
      <c r="E9" s="58">
        <f>'내역서(을)'!I26</f>
        <v>0</v>
      </c>
      <c r="F9" s="57"/>
      <c r="G9" s="56"/>
      <c r="H9" s="55"/>
      <c r="I9" s="46"/>
      <c r="K9" s="3"/>
      <c r="L9" s="3"/>
    </row>
    <row r="10" spans="2:17" ht="21.2" customHeight="1" x14ac:dyDescent="0.3">
      <c r="B10" s="42" t="s">
        <v>35</v>
      </c>
      <c r="C10" s="36" t="s">
        <v>34</v>
      </c>
      <c r="D10" s="41" t="s">
        <v>33</v>
      </c>
      <c r="E10" s="40">
        <f>INT(E9*H10)</f>
        <v>0</v>
      </c>
      <c r="F10" s="33" t="s">
        <v>17</v>
      </c>
      <c r="G10" s="32" t="s">
        <v>6</v>
      </c>
      <c r="H10" s="31">
        <v>0.03</v>
      </c>
      <c r="I10" s="30"/>
      <c r="K10" s="29" t="s">
        <v>32</v>
      </c>
      <c r="L10" s="4" t="s">
        <v>81</v>
      </c>
      <c r="N10" s="45"/>
      <c r="O10" s="54"/>
    </row>
    <row r="11" spans="2:17" ht="21.2" customHeight="1" x14ac:dyDescent="0.3">
      <c r="B11" s="42"/>
      <c r="C11" s="26" t="s">
        <v>21</v>
      </c>
      <c r="D11" s="26" t="s">
        <v>31</v>
      </c>
      <c r="E11" s="25">
        <f>(E9+E10)</f>
        <v>0</v>
      </c>
      <c r="F11" s="24"/>
      <c r="G11" s="23"/>
      <c r="H11" s="53"/>
      <c r="I11" s="21"/>
      <c r="K11" s="29"/>
      <c r="L11" s="29"/>
      <c r="N11" s="45"/>
      <c r="O11" s="52"/>
      <c r="Q11" s="51"/>
    </row>
    <row r="12" spans="2:17" ht="21.2" customHeight="1" x14ac:dyDescent="0.3">
      <c r="B12" s="42" t="s">
        <v>30</v>
      </c>
      <c r="C12" s="50" t="s">
        <v>12</v>
      </c>
      <c r="D12" s="50" t="s">
        <v>29</v>
      </c>
      <c r="E12" s="104">
        <f>'내역서(을)'!K26</f>
        <v>0</v>
      </c>
      <c r="F12" s="49"/>
      <c r="G12" s="48"/>
      <c r="H12" s="47"/>
      <c r="I12" s="46"/>
      <c r="K12" s="29"/>
      <c r="L12" s="29"/>
    </row>
    <row r="13" spans="2:17" ht="21.2" customHeight="1" x14ac:dyDescent="0.3">
      <c r="B13" s="42"/>
      <c r="C13" s="36" t="s">
        <v>28</v>
      </c>
      <c r="D13" s="41" t="s">
        <v>26</v>
      </c>
      <c r="E13" s="40">
        <f>INT((E8+E11)*H13)</f>
        <v>0</v>
      </c>
      <c r="F13" s="33" t="s">
        <v>27</v>
      </c>
      <c r="G13" s="32" t="s">
        <v>6</v>
      </c>
      <c r="H13" s="31">
        <v>0.05</v>
      </c>
      <c r="I13" s="30"/>
      <c r="K13" s="29" t="s">
        <v>26</v>
      </c>
      <c r="L13" s="4" t="s">
        <v>82</v>
      </c>
      <c r="N13" s="45"/>
      <c r="O13" s="44"/>
      <c r="Q13" s="44"/>
    </row>
    <row r="14" spans="2:17" ht="21.2" customHeight="1" x14ac:dyDescent="0.3">
      <c r="B14" s="42" t="s">
        <v>25</v>
      </c>
      <c r="C14" s="36" t="s">
        <v>12</v>
      </c>
      <c r="D14" s="41" t="s">
        <v>23</v>
      </c>
      <c r="E14" s="34">
        <f>INT(SUM(E8,E11)*H14)</f>
        <v>0</v>
      </c>
      <c r="F14" s="33" t="s">
        <v>24</v>
      </c>
      <c r="G14" s="32" t="s">
        <v>6</v>
      </c>
      <c r="H14" s="38">
        <v>3.1099999999999999E-2</v>
      </c>
      <c r="I14" s="30"/>
      <c r="K14" s="29" t="s">
        <v>23</v>
      </c>
      <c r="L14" s="43" t="s">
        <v>67</v>
      </c>
    </row>
    <row r="15" spans="2:17" ht="21.2" customHeight="1" x14ac:dyDescent="0.3">
      <c r="B15" s="42"/>
      <c r="C15" s="36" t="s">
        <v>21</v>
      </c>
      <c r="D15" s="41" t="s">
        <v>22</v>
      </c>
      <c r="E15" s="40">
        <f>INT(E11*H15)</f>
        <v>0</v>
      </c>
      <c r="F15" s="33" t="s">
        <v>20</v>
      </c>
      <c r="G15" s="32" t="s">
        <v>6</v>
      </c>
      <c r="H15" s="31">
        <v>3.56E-2</v>
      </c>
      <c r="I15" s="30"/>
      <c r="K15" s="29" t="s">
        <v>22</v>
      </c>
      <c r="L15" s="4" t="s">
        <v>18</v>
      </c>
    </row>
    <row r="16" spans="2:17" ht="21.2" customHeight="1" x14ac:dyDescent="0.3">
      <c r="B16" s="42" t="s">
        <v>21</v>
      </c>
      <c r="C16" s="36"/>
      <c r="D16" s="41" t="s">
        <v>19</v>
      </c>
      <c r="E16" s="40">
        <f>INT(E11*H16)</f>
        <v>0</v>
      </c>
      <c r="F16" s="33" t="s">
        <v>20</v>
      </c>
      <c r="G16" s="32" t="s">
        <v>6</v>
      </c>
      <c r="H16" s="38">
        <v>1.01E-2</v>
      </c>
      <c r="I16" s="30"/>
      <c r="K16" s="29" t="s">
        <v>19</v>
      </c>
      <c r="L16" s="4" t="s">
        <v>18</v>
      </c>
    </row>
    <row r="17" spans="2:15" ht="21.2" customHeight="1" x14ac:dyDescent="0.3">
      <c r="B17" s="37"/>
      <c r="C17" s="36"/>
      <c r="D17" s="35" t="s">
        <v>15</v>
      </c>
      <c r="E17" s="34">
        <v>0</v>
      </c>
      <c r="F17" s="33" t="s">
        <v>17</v>
      </c>
      <c r="G17" s="32" t="s">
        <v>6</v>
      </c>
      <c r="H17" s="39">
        <v>3.5950000000000003E-2</v>
      </c>
      <c r="I17" s="30"/>
      <c r="K17" s="29" t="s">
        <v>15</v>
      </c>
      <c r="L17" s="4" t="s">
        <v>13</v>
      </c>
    </row>
    <row r="18" spans="2:15" ht="21.2" customHeight="1" x14ac:dyDescent="0.3">
      <c r="B18" s="37"/>
      <c r="C18" s="36"/>
      <c r="D18" s="35" t="s">
        <v>16</v>
      </c>
      <c r="E18" s="34">
        <v>0</v>
      </c>
      <c r="F18" s="33" t="s">
        <v>17</v>
      </c>
      <c r="G18" s="32" t="s">
        <v>6</v>
      </c>
      <c r="H18" s="38">
        <v>4.7500000000000001E-2</v>
      </c>
      <c r="I18" s="30"/>
      <c r="K18" s="29" t="s">
        <v>16</v>
      </c>
      <c r="L18" s="4" t="s">
        <v>13</v>
      </c>
    </row>
    <row r="19" spans="2:15" ht="21.2" customHeight="1" x14ac:dyDescent="0.3">
      <c r="B19" s="37"/>
      <c r="C19" s="36"/>
      <c r="D19" s="35" t="s">
        <v>14</v>
      </c>
      <c r="E19" s="34">
        <v>0</v>
      </c>
      <c r="F19" s="33" t="s">
        <v>15</v>
      </c>
      <c r="G19" s="32" t="s">
        <v>6</v>
      </c>
      <c r="H19" s="31">
        <v>0.13139999999999999</v>
      </c>
      <c r="I19" s="30"/>
      <c r="K19" s="29" t="s">
        <v>14</v>
      </c>
      <c r="L19" s="4" t="s">
        <v>13</v>
      </c>
      <c r="N19" s="28"/>
    </row>
    <row r="20" spans="2:15" ht="21.2" customHeight="1" x14ac:dyDescent="0.3">
      <c r="B20" s="42"/>
      <c r="C20" s="36"/>
      <c r="D20" s="41" t="s">
        <v>112</v>
      </c>
      <c r="E20" s="40">
        <f>INT(E11*H20)</f>
        <v>0</v>
      </c>
      <c r="F20" s="33" t="s">
        <v>20</v>
      </c>
      <c r="G20" s="32" t="s">
        <v>6</v>
      </c>
      <c r="H20" s="120">
        <v>6.0000000000000002E-5</v>
      </c>
      <c r="I20" s="30"/>
      <c r="K20" s="29"/>
      <c r="L20" s="4"/>
    </row>
    <row r="21" spans="2:15" ht="21.2" customHeight="1" x14ac:dyDescent="0.3">
      <c r="B21" s="42"/>
      <c r="C21" s="36"/>
      <c r="D21" s="41" t="s">
        <v>102</v>
      </c>
      <c r="E21" s="40">
        <f>INT(E11*H21)</f>
        <v>0</v>
      </c>
      <c r="F21" s="33" t="s">
        <v>20</v>
      </c>
      <c r="G21" s="32" t="s">
        <v>6</v>
      </c>
      <c r="H21" s="31">
        <v>8.9999999999999998E-4</v>
      </c>
      <c r="I21" s="30"/>
      <c r="K21" s="29"/>
      <c r="L21" s="4"/>
    </row>
    <row r="22" spans="2:15" ht="21.2" customHeight="1" x14ac:dyDescent="0.3">
      <c r="B22" s="27" t="s">
        <v>12</v>
      </c>
      <c r="C22" s="26" t="s">
        <v>12</v>
      </c>
      <c r="D22" s="26" t="s">
        <v>11</v>
      </c>
      <c r="E22" s="25">
        <f>INT(SUM(E12:E21))</f>
        <v>0</v>
      </c>
      <c r="F22" s="24"/>
      <c r="G22" s="23"/>
      <c r="H22" s="22"/>
      <c r="I22" s="21"/>
      <c r="N22" s="20"/>
      <c r="O22" s="19"/>
    </row>
    <row r="23" spans="2:15" ht="21.2" customHeight="1" x14ac:dyDescent="0.3">
      <c r="B23" s="124" t="s">
        <v>10</v>
      </c>
      <c r="C23" s="125"/>
      <c r="D23" s="126"/>
      <c r="E23" s="15">
        <f>(SUM(E8+E11+E22))</f>
        <v>0</v>
      </c>
      <c r="F23" s="14" t="s">
        <v>8</v>
      </c>
      <c r="G23" s="13"/>
      <c r="H23" s="12"/>
      <c r="I23" s="18"/>
    </row>
    <row r="24" spans="2:15" ht="21.2" customHeight="1" x14ac:dyDescent="0.3">
      <c r="B24" s="124" t="s">
        <v>9</v>
      </c>
      <c r="C24" s="125"/>
      <c r="D24" s="126"/>
      <c r="E24" s="15">
        <f>INT(SUM(E8+E11+E22)*H24)</f>
        <v>0</v>
      </c>
      <c r="F24" s="14" t="s">
        <v>8</v>
      </c>
      <c r="G24" s="13" t="s">
        <v>6</v>
      </c>
      <c r="H24" s="12">
        <v>0.02</v>
      </c>
      <c r="I24" s="11"/>
    </row>
    <row r="25" spans="2:15" ht="21.2" customHeight="1" x14ac:dyDescent="0.3">
      <c r="B25" s="124" t="s">
        <v>7</v>
      </c>
      <c r="C25" s="125"/>
      <c r="D25" s="126"/>
      <c r="E25" s="15">
        <f>INT((E11+E22+E24)*H25)</f>
        <v>0</v>
      </c>
      <c r="F25" s="14" t="s">
        <v>108</v>
      </c>
      <c r="G25" s="13" t="s">
        <v>78</v>
      </c>
      <c r="H25" s="12">
        <v>0.05</v>
      </c>
      <c r="I25" s="17"/>
      <c r="K25" s="4" t="s">
        <v>5</v>
      </c>
      <c r="L25" s="16">
        <f>E25-(INT(E11+E22+E24)*H25)</f>
        <v>0</v>
      </c>
    </row>
    <row r="26" spans="2:15" ht="21.2" customHeight="1" x14ac:dyDescent="0.3">
      <c r="B26" s="124" t="s">
        <v>4</v>
      </c>
      <c r="C26" s="125"/>
      <c r="D26" s="126"/>
      <c r="E26" s="15">
        <f>(SUM(E23:E25))</f>
        <v>0</v>
      </c>
      <c r="F26" s="14" t="s">
        <v>3</v>
      </c>
      <c r="G26" s="13"/>
      <c r="H26" s="12" t="s">
        <v>107</v>
      </c>
      <c r="I26" s="11"/>
    </row>
    <row r="27" spans="2:15" ht="21.2" customHeight="1" x14ac:dyDescent="0.3">
      <c r="B27" s="124" t="s">
        <v>2</v>
      </c>
      <c r="C27" s="125"/>
      <c r="D27" s="126"/>
      <c r="E27" s="15">
        <f>INT(E26*0.1)</f>
        <v>0</v>
      </c>
      <c r="F27" s="14"/>
      <c r="G27" s="13"/>
      <c r="H27" s="12">
        <v>0.1</v>
      </c>
      <c r="I27" s="11"/>
    </row>
    <row r="28" spans="2:15" ht="21.2" customHeight="1" thickBot="1" x14ac:dyDescent="0.35">
      <c r="B28" s="127" t="s">
        <v>1</v>
      </c>
      <c r="C28" s="128"/>
      <c r="D28" s="129"/>
      <c r="E28" s="10">
        <f>+E27+E26</f>
        <v>0</v>
      </c>
      <c r="F28" s="9" t="s">
        <v>0</v>
      </c>
      <c r="G28" s="8"/>
      <c r="H28" s="7"/>
      <c r="I28" s="6"/>
    </row>
    <row r="29" spans="2:15" x14ac:dyDescent="0.3">
      <c r="C29" s="5"/>
    </row>
    <row r="30" spans="2:15" x14ac:dyDescent="0.3">
      <c r="B30" s="105"/>
      <c r="C30" s="106"/>
      <c r="D30" s="105"/>
      <c r="E30" s="105"/>
      <c r="F30" s="105"/>
    </row>
    <row r="31" spans="2:15" x14ac:dyDescent="0.3">
      <c r="B31" s="105"/>
      <c r="C31" s="106"/>
      <c r="D31" s="105"/>
      <c r="E31" s="107"/>
      <c r="F31" s="105"/>
      <c r="L31" s="2"/>
    </row>
    <row r="32" spans="2:15" x14ac:dyDescent="0.3">
      <c r="B32" s="105"/>
      <c r="C32" s="105"/>
      <c r="D32" s="105"/>
      <c r="E32" s="105"/>
      <c r="F32" s="105"/>
    </row>
    <row r="33" spans="2:6" x14ac:dyDescent="0.3">
      <c r="B33" s="105"/>
      <c r="C33" s="105"/>
      <c r="D33" s="105"/>
      <c r="E33" s="105"/>
      <c r="F33" s="105"/>
    </row>
  </sheetData>
  <mergeCells count="10">
    <mergeCell ref="B25:D25"/>
    <mergeCell ref="B26:D26"/>
    <mergeCell ref="B27:D27"/>
    <mergeCell ref="B28:D28"/>
    <mergeCell ref="B2:I2"/>
    <mergeCell ref="B4:E4"/>
    <mergeCell ref="B5:D5"/>
    <mergeCell ref="F5:H5"/>
    <mergeCell ref="B23:D23"/>
    <mergeCell ref="B24:D24"/>
  </mergeCells>
  <phoneticPr fontId="3" type="noConversion"/>
  <pageMargins left="0.74803149606299213" right="0.74803149606299213" top="0.59055118110236227" bottom="0" header="0.51181102362204722" footer="0.51181102362204722"/>
  <pageSetup paperSize="9" scale="9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00574-1713-4E77-B646-C20BC0FEA00C}">
  <sheetPr>
    <tabColor rgb="FFFFFF00"/>
  </sheetPr>
  <dimension ref="A1:AK28"/>
  <sheetViews>
    <sheetView showGridLines="0" tabSelected="1" view="pageBreakPreview" zoomScaleNormal="100" zoomScaleSheetLayoutView="100" workbookViewId="0">
      <selection activeCell="B2" sqref="B2:B3"/>
    </sheetView>
  </sheetViews>
  <sheetFormatPr defaultRowHeight="13.5" x14ac:dyDescent="0.3"/>
  <cols>
    <col min="1" max="1" width="1.25" style="1" customWidth="1"/>
    <col min="2" max="2" width="13.25" style="1" customWidth="1"/>
    <col min="3" max="3" width="30.875" style="1" customWidth="1"/>
    <col min="4" max="5" width="5.625" style="20" customWidth="1"/>
    <col min="6" max="6" width="8.625" style="1" customWidth="1"/>
    <col min="7" max="7" width="15.625" style="1" customWidth="1"/>
    <col min="8" max="8" width="8.625" style="1" customWidth="1"/>
    <col min="9" max="9" width="15.625" style="1" customWidth="1"/>
    <col min="10" max="10" width="8.625" style="1" customWidth="1"/>
    <col min="11" max="11" width="15.625" style="1" customWidth="1"/>
    <col min="12" max="12" width="8.625" style="20" customWidth="1"/>
    <col min="13" max="13" width="16.875" style="1" customWidth="1"/>
    <col min="14" max="14" width="11.25" style="1" customWidth="1"/>
    <col min="15" max="15" width="9.375" style="1" bestFit="1" customWidth="1"/>
    <col min="16" max="16" width="9" style="1"/>
    <col min="17" max="17" width="9.375" style="1" bestFit="1" customWidth="1"/>
    <col min="18" max="18" width="9" style="1"/>
    <col min="19" max="19" width="32.25" style="95" customWidth="1"/>
    <col min="20" max="20" width="8.125" style="1" customWidth="1"/>
    <col min="21" max="16384" width="9" style="1"/>
  </cols>
  <sheetData>
    <row r="1" spans="1:37" ht="6.75" customHeight="1" x14ac:dyDescent="0.3">
      <c r="A1" s="1" t="s">
        <v>71</v>
      </c>
    </row>
    <row r="2" spans="1:37" ht="18" customHeight="1" x14ac:dyDescent="0.3">
      <c r="B2" s="136" t="s">
        <v>64</v>
      </c>
      <c r="C2" s="136" t="s">
        <v>63</v>
      </c>
      <c r="D2" s="136" t="s">
        <v>61</v>
      </c>
      <c r="E2" s="136" t="s">
        <v>62</v>
      </c>
      <c r="F2" s="136" t="s">
        <v>59</v>
      </c>
      <c r="G2" s="136"/>
      <c r="H2" s="136" t="s">
        <v>60</v>
      </c>
      <c r="I2" s="136"/>
      <c r="J2" s="136" t="s">
        <v>68</v>
      </c>
      <c r="K2" s="136"/>
      <c r="L2" s="136" t="s">
        <v>69</v>
      </c>
      <c r="M2" s="136"/>
      <c r="N2" s="108" t="s">
        <v>58</v>
      </c>
      <c r="O2" s="72"/>
      <c r="P2" s="5"/>
      <c r="Q2" s="5"/>
      <c r="R2" s="5"/>
    </row>
    <row r="3" spans="1:37" ht="18" customHeight="1" x14ac:dyDescent="0.3">
      <c r="B3" s="136"/>
      <c r="C3" s="136"/>
      <c r="D3" s="136"/>
      <c r="E3" s="136"/>
      <c r="F3" s="108" t="s">
        <v>57</v>
      </c>
      <c r="G3" s="108" t="s">
        <v>56</v>
      </c>
      <c r="H3" s="108" t="s">
        <v>57</v>
      </c>
      <c r="I3" s="108" t="s">
        <v>56</v>
      </c>
      <c r="J3" s="108" t="s">
        <v>55</v>
      </c>
      <c r="K3" s="108" t="s">
        <v>54</v>
      </c>
      <c r="L3" s="108" t="s">
        <v>70</v>
      </c>
      <c r="M3" s="108" t="s">
        <v>56</v>
      </c>
      <c r="N3" s="108"/>
      <c r="O3" s="72"/>
      <c r="P3" s="5"/>
      <c r="Q3" s="52"/>
      <c r="R3" s="5"/>
    </row>
    <row r="4" spans="1:37" ht="20.25" customHeight="1" x14ac:dyDescent="0.3">
      <c r="B4" s="109" t="s">
        <v>120</v>
      </c>
      <c r="C4" s="110"/>
      <c r="D4" s="110"/>
      <c r="E4" s="110"/>
      <c r="F4" s="110"/>
      <c r="G4" s="110"/>
      <c r="H4" s="110"/>
      <c r="I4" s="110"/>
      <c r="J4" s="110"/>
      <c r="K4" s="110"/>
      <c r="L4" s="110"/>
      <c r="M4" s="110"/>
      <c r="N4" s="111"/>
      <c r="O4" s="75"/>
      <c r="P4" s="5"/>
      <c r="Q4" s="5"/>
      <c r="R4" s="5"/>
      <c r="S4" s="97"/>
      <c r="AC4" s="112"/>
      <c r="AD4" s="112"/>
      <c r="AE4" s="112"/>
      <c r="AF4" s="112"/>
      <c r="AG4" s="112"/>
      <c r="AH4" s="112"/>
      <c r="AI4" s="112"/>
    </row>
    <row r="5" spans="1:37" ht="69.95" customHeight="1" x14ac:dyDescent="0.3">
      <c r="B5" s="101" t="s">
        <v>109</v>
      </c>
      <c r="C5" s="119" t="s">
        <v>110</v>
      </c>
      <c r="D5" s="73" t="s">
        <v>72</v>
      </c>
      <c r="E5" s="73">
        <v>217</v>
      </c>
      <c r="F5" s="79"/>
      <c r="G5" s="78">
        <f t="shared" ref="G5:G20" si="0">E5*F5</f>
        <v>0</v>
      </c>
      <c r="H5" s="79"/>
      <c r="I5" s="78">
        <f t="shared" ref="I5:I12" si="1">E5*H5</f>
        <v>0</v>
      </c>
      <c r="J5" s="74"/>
      <c r="K5" s="78">
        <f t="shared" ref="K5:K12" si="2">E5*J5</f>
        <v>0</v>
      </c>
      <c r="L5" s="73"/>
      <c r="M5" s="78">
        <f t="shared" ref="M5" si="3">I5+G5+K5</f>
        <v>0</v>
      </c>
      <c r="N5" s="121" t="s">
        <v>118</v>
      </c>
      <c r="O5" s="75"/>
      <c r="P5" s="5"/>
      <c r="Q5" s="5"/>
      <c r="R5" s="5"/>
      <c r="S5" s="97"/>
      <c r="V5" s="112"/>
      <c r="W5" s="112"/>
      <c r="X5" s="112"/>
      <c r="Y5" s="112"/>
      <c r="Z5" s="112"/>
      <c r="AA5" s="112"/>
      <c r="AB5" s="112"/>
      <c r="AC5" s="112"/>
      <c r="AD5" s="112">
        <v>5</v>
      </c>
      <c r="AE5" s="112">
        <v>3</v>
      </c>
      <c r="AF5" s="112">
        <v>3</v>
      </c>
      <c r="AG5" s="112"/>
      <c r="AH5" s="112"/>
      <c r="AI5" s="112"/>
    </row>
    <row r="6" spans="1:37" ht="69.95" customHeight="1" x14ac:dyDescent="0.3">
      <c r="B6" s="101" t="s">
        <v>109</v>
      </c>
      <c r="C6" s="119" t="s">
        <v>111</v>
      </c>
      <c r="D6" s="73" t="s">
        <v>72</v>
      </c>
      <c r="E6" s="73">
        <v>35</v>
      </c>
      <c r="F6" s="79"/>
      <c r="G6" s="78">
        <f t="shared" si="0"/>
        <v>0</v>
      </c>
      <c r="H6" s="79"/>
      <c r="I6" s="78">
        <f t="shared" si="1"/>
        <v>0</v>
      </c>
      <c r="J6" s="74"/>
      <c r="K6" s="78">
        <f t="shared" si="2"/>
        <v>0</v>
      </c>
      <c r="L6" s="73"/>
      <c r="M6" s="78">
        <f t="shared" ref="M6:M12" si="4">I6+G6+K6</f>
        <v>0</v>
      </c>
      <c r="N6" s="121" t="s">
        <v>117</v>
      </c>
      <c r="O6" s="75"/>
      <c r="P6" s="5"/>
      <c r="Q6" s="5"/>
      <c r="R6" s="5"/>
      <c r="S6" s="97"/>
      <c r="V6" s="112"/>
      <c r="W6" s="112"/>
      <c r="X6" s="112"/>
      <c r="Y6" s="112"/>
      <c r="Z6" s="112"/>
      <c r="AA6" s="112"/>
      <c r="AB6" s="112"/>
      <c r="AC6" s="112">
        <v>3</v>
      </c>
      <c r="AD6" s="112"/>
      <c r="AE6" s="112"/>
      <c r="AF6" s="112"/>
      <c r="AG6" s="112">
        <v>4</v>
      </c>
      <c r="AH6" s="112"/>
      <c r="AI6" s="112"/>
    </row>
    <row r="7" spans="1:37" ht="29.25" customHeight="1" x14ac:dyDescent="0.3">
      <c r="B7" s="113" t="s">
        <v>97</v>
      </c>
      <c r="C7" s="114" t="s">
        <v>98</v>
      </c>
      <c r="D7" s="115" t="s">
        <v>72</v>
      </c>
      <c r="E7" s="115">
        <v>16</v>
      </c>
      <c r="F7" s="80"/>
      <c r="G7" s="116">
        <f t="shared" si="0"/>
        <v>0</v>
      </c>
      <c r="H7" s="80"/>
      <c r="I7" s="116">
        <f t="shared" si="1"/>
        <v>0</v>
      </c>
      <c r="J7" s="80"/>
      <c r="K7" s="116">
        <f t="shared" si="2"/>
        <v>0</v>
      </c>
      <c r="L7" s="117"/>
      <c r="M7" s="78">
        <f t="shared" si="4"/>
        <v>0</v>
      </c>
      <c r="N7" s="123"/>
      <c r="O7" s="122"/>
      <c r="P7" s="72"/>
      <c r="Q7" s="75"/>
      <c r="R7" s="5"/>
      <c r="S7" s="5"/>
      <c r="T7" s="5"/>
      <c r="U7" s="97"/>
      <c r="X7" s="112"/>
      <c r="Y7" s="112"/>
      <c r="Z7" s="112"/>
      <c r="AA7" s="112"/>
      <c r="AB7" s="112"/>
      <c r="AC7" s="112"/>
      <c r="AD7" s="112"/>
      <c r="AE7" s="112"/>
      <c r="AF7" s="112"/>
      <c r="AG7" s="112"/>
      <c r="AH7" s="112"/>
      <c r="AI7" s="112"/>
      <c r="AJ7" s="112"/>
      <c r="AK7" s="112"/>
    </row>
    <row r="8" spans="1:37" ht="20.25" customHeight="1" x14ac:dyDescent="0.3">
      <c r="B8" s="101" t="s">
        <v>100</v>
      </c>
      <c r="C8" s="98" t="s">
        <v>87</v>
      </c>
      <c r="D8" s="73" t="s">
        <v>72</v>
      </c>
      <c r="E8" s="73">
        <v>22</v>
      </c>
      <c r="F8" s="79"/>
      <c r="G8" s="78">
        <f t="shared" si="0"/>
        <v>0</v>
      </c>
      <c r="H8" s="79"/>
      <c r="I8" s="78">
        <f t="shared" si="1"/>
        <v>0</v>
      </c>
      <c r="J8" s="74"/>
      <c r="K8" s="78">
        <f t="shared" si="2"/>
        <v>0</v>
      </c>
      <c r="L8" s="73"/>
      <c r="M8" s="78">
        <f t="shared" si="4"/>
        <v>0</v>
      </c>
      <c r="N8" s="103"/>
      <c r="O8" s="75"/>
      <c r="P8" s="5"/>
      <c r="Q8" s="5"/>
      <c r="R8" s="5"/>
      <c r="S8" s="97"/>
      <c r="V8" s="112"/>
      <c r="W8" s="112"/>
      <c r="X8" s="112"/>
      <c r="Y8" s="112"/>
      <c r="Z8" s="112"/>
      <c r="AA8" s="112"/>
      <c r="AB8" s="112"/>
      <c r="AC8" s="112"/>
      <c r="AD8" s="112"/>
      <c r="AE8" s="112">
        <v>3</v>
      </c>
      <c r="AF8" s="112">
        <v>3</v>
      </c>
      <c r="AG8" s="112"/>
      <c r="AH8" s="112"/>
      <c r="AI8" s="112"/>
    </row>
    <row r="9" spans="1:37" ht="20.25" customHeight="1" x14ac:dyDescent="0.3">
      <c r="B9" s="101" t="s">
        <v>101</v>
      </c>
      <c r="C9" s="98" t="s">
        <v>86</v>
      </c>
      <c r="D9" s="73" t="s">
        <v>72</v>
      </c>
      <c r="E9" s="73">
        <v>22</v>
      </c>
      <c r="F9" s="79"/>
      <c r="G9" s="78">
        <f t="shared" si="0"/>
        <v>0</v>
      </c>
      <c r="H9" s="79"/>
      <c r="I9" s="78">
        <f t="shared" si="1"/>
        <v>0</v>
      </c>
      <c r="J9" s="74"/>
      <c r="K9" s="78">
        <f t="shared" si="2"/>
        <v>0</v>
      </c>
      <c r="L9" s="73"/>
      <c r="M9" s="78">
        <f t="shared" ref="M9" si="5">I9+G9+K9</f>
        <v>0</v>
      </c>
      <c r="N9" s="103"/>
      <c r="O9" s="75"/>
      <c r="P9" s="5"/>
      <c r="Q9" s="5"/>
      <c r="R9" s="5"/>
      <c r="S9" s="97"/>
      <c r="V9" s="112"/>
      <c r="W9" s="112"/>
      <c r="X9" s="112"/>
      <c r="Y9" s="112"/>
      <c r="Z9" s="112"/>
      <c r="AA9" s="112"/>
      <c r="AB9" s="112"/>
      <c r="AC9" s="112"/>
      <c r="AD9" s="112"/>
      <c r="AE9" s="112">
        <v>3</v>
      </c>
      <c r="AF9" s="112">
        <v>3</v>
      </c>
      <c r="AG9" s="112"/>
      <c r="AH9" s="112"/>
      <c r="AI9" s="112"/>
    </row>
    <row r="10" spans="1:37" ht="20.25" customHeight="1" x14ac:dyDescent="0.3">
      <c r="B10" s="101" t="s">
        <v>101</v>
      </c>
      <c r="C10" s="98" t="s">
        <v>103</v>
      </c>
      <c r="D10" s="73" t="s">
        <v>72</v>
      </c>
      <c r="E10" s="73">
        <v>10</v>
      </c>
      <c r="F10" s="79"/>
      <c r="G10" s="78">
        <f t="shared" si="0"/>
        <v>0</v>
      </c>
      <c r="H10" s="79"/>
      <c r="I10" s="78">
        <f t="shared" si="1"/>
        <v>0</v>
      </c>
      <c r="J10" s="74"/>
      <c r="K10" s="78">
        <f t="shared" si="2"/>
        <v>0</v>
      </c>
      <c r="L10" s="73"/>
      <c r="M10" s="78">
        <f t="shared" ref="M10" si="6">I10+G10+K10</f>
        <v>0</v>
      </c>
      <c r="N10" s="103"/>
      <c r="O10" s="75"/>
      <c r="P10" s="5"/>
      <c r="Q10" s="5"/>
      <c r="R10" s="5"/>
      <c r="S10" s="97"/>
      <c r="V10" s="112"/>
      <c r="W10" s="112"/>
      <c r="X10" s="112"/>
      <c r="Y10" s="112"/>
      <c r="Z10" s="112"/>
      <c r="AA10" s="112"/>
      <c r="AB10" s="112"/>
      <c r="AC10" s="112"/>
      <c r="AD10" s="112"/>
      <c r="AE10" s="112"/>
      <c r="AF10" s="112"/>
      <c r="AG10" s="112">
        <v>3</v>
      </c>
      <c r="AH10" s="112"/>
      <c r="AI10" s="112"/>
    </row>
    <row r="11" spans="1:37" ht="20.25" customHeight="1" x14ac:dyDescent="0.3">
      <c r="B11" s="101" t="s">
        <v>83</v>
      </c>
      <c r="C11" s="98" t="s">
        <v>99</v>
      </c>
      <c r="D11" s="73" t="s">
        <v>79</v>
      </c>
      <c r="E11" s="73">
        <v>550</v>
      </c>
      <c r="F11" s="79"/>
      <c r="G11" s="78">
        <f t="shared" si="0"/>
        <v>0</v>
      </c>
      <c r="H11" s="79"/>
      <c r="I11" s="78">
        <f t="shared" si="1"/>
        <v>0</v>
      </c>
      <c r="J11" s="74"/>
      <c r="K11" s="78">
        <f t="shared" si="2"/>
        <v>0</v>
      </c>
      <c r="L11" s="73"/>
      <c r="M11" s="78">
        <f t="shared" si="4"/>
        <v>0</v>
      </c>
      <c r="N11" s="103" t="s">
        <v>80</v>
      </c>
      <c r="O11" s="75"/>
      <c r="P11" s="5"/>
      <c r="Q11" s="5"/>
      <c r="R11" s="5"/>
      <c r="S11" s="97"/>
      <c r="V11" s="112"/>
      <c r="W11" s="112"/>
      <c r="X11" s="112"/>
      <c r="Y11" s="112"/>
      <c r="Z11" s="112"/>
      <c r="AA11" s="112"/>
      <c r="AB11" s="112"/>
      <c r="AC11" s="112"/>
      <c r="AD11" s="112"/>
      <c r="AE11" s="112"/>
      <c r="AF11" s="112"/>
      <c r="AG11" s="112"/>
      <c r="AH11" s="112"/>
      <c r="AI11" s="112"/>
    </row>
    <row r="12" spans="1:37" ht="20.25" customHeight="1" x14ac:dyDescent="0.3">
      <c r="B12" s="101" t="s">
        <v>88</v>
      </c>
      <c r="C12" s="98" t="s">
        <v>89</v>
      </c>
      <c r="D12" s="73" t="s">
        <v>79</v>
      </c>
      <c r="E12" s="73">
        <v>200</v>
      </c>
      <c r="F12" s="79"/>
      <c r="G12" s="78">
        <f t="shared" si="0"/>
        <v>0</v>
      </c>
      <c r="H12" s="79"/>
      <c r="I12" s="78">
        <f t="shared" si="1"/>
        <v>0</v>
      </c>
      <c r="J12" s="74"/>
      <c r="K12" s="78">
        <f t="shared" si="2"/>
        <v>0</v>
      </c>
      <c r="L12" s="73"/>
      <c r="M12" s="78">
        <f t="shared" si="4"/>
        <v>0</v>
      </c>
      <c r="N12" s="103"/>
      <c r="O12" s="75"/>
      <c r="P12" s="5"/>
      <c r="Q12" s="5"/>
      <c r="R12" s="5"/>
      <c r="S12" s="97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2"/>
      <c r="AG12" s="112"/>
      <c r="AH12" s="112"/>
      <c r="AI12" s="112"/>
    </row>
    <row r="13" spans="1:37" ht="20.25" customHeight="1" x14ac:dyDescent="0.3">
      <c r="B13" s="101" t="s">
        <v>88</v>
      </c>
      <c r="C13" s="98" t="s">
        <v>90</v>
      </c>
      <c r="D13" s="73" t="s">
        <v>72</v>
      </c>
      <c r="E13" s="73">
        <v>30</v>
      </c>
      <c r="F13" s="79"/>
      <c r="G13" s="78">
        <f t="shared" si="0"/>
        <v>0</v>
      </c>
      <c r="H13" s="79"/>
      <c r="I13" s="78">
        <f t="shared" ref="I13:I17" si="7">E13*H13</f>
        <v>0</v>
      </c>
      <c r="J13" s="74"/>
      <c r="K13" s="78">
        <f t="shared" ref="K13:K17" si="8">E13*J13</f>
        <v>0</v>
      </c>
      <c r="L13" s="73"/>
      <c r="M13" s="78">
        <f t="shared" ref="M13:M17" si="9">I13+G13+K13</f>
        <v>0</v>
      </c>
      <c r="N13" s="103"/>
      <c r="O13" s="75"/>
      <c r="P13" s="5"/>
      <c r="Q13" s="5"/>
      <c r="R13" s="5"/>
      <c r="S13" s="97"/>
      <c r="V13" s="112"/>
      <c r="W13" s="112"/>
      <c r="X13" s="112"/>
      <c r="Y13" s="112"/>
      <c r="Z13" s="112"/>
      <c r="AA13" s="112"/>
      <c r="AB13" s="112"/>
      <c r="AC13" s="112"/>
      <c r="AD13" s="112"/>
      <c r="AE13" s="112">
        <v>5</v>
      </c>
      <c r="AF13" s="112"/>
      <c r="AG13" s="112">
        <v>6</v>
      </c>
      <c r="AH13" s="112"/>
      <c r="AI13" s="112"/>
    </row>
    <row r="14" spans="1:37" ht="20.25" customHeight="1" x14ac:dyDescent="0.3">
      <c r="B14" s="101" t="s">
        <v>84</v>
      </c>
      <c r="C14" s="98" t="s">
        <v>91</v>
      </c>
      <c r="D14" s="73" t="s">
        <v>96</v>
      </c>
      <c r="E14" s="73">
        <v>10</v>
      </c>
      <c r="F14" s="79"/>
      <c r="G14" s="78">
        <f t="shared" si="0"/>
        <v>0</v>
      </c>
      <c r="H14" s="79"/>
      <c r="I14" s="78">
        <f t="shared" si="7"/>
        <v>0</v>
      </c>
      <c r="J14" s="74"/>
      <c r="K14" s="78">
        <f t="shared" si="8"/>
        <v>0</v>
      </c>
      <c r="L14" s="73"/>
      <c r="M14" s="78">
        <f t="shared" si="9"/>
        <v>0</v>
      </c>
      <c r="N14" s="103"/>
      <c r="O14" s="75"/>
      <c r="P14" s="5"/>
      <c r="Q14" s="5"/>
      <c r="R14" s="5"/>
      <c r="S14" s="97"/>
      <c r="V14" s="112"/>
      <c r="W14" s="112"/>
      <c r="X14" s="112"/>
      <c r="Y14" s="112"/>
      <c r="Z14" s="112"/>
      <c r="AA14" s="112"/>
      <c r="AB14" s="112"/>
      <c r="AC14" s="112"/>
      <c r="AD14" s="112">
        <v>4</v>
      </c>
      <c r="AE14" s="112"/>
      <c r="AF14" s="112"/>
      <c r="AG14" s="112">
        <v>6</v>
      </c>
      <c r="AH14" s="112"/>
      <c r="AI14" s="112"/>
    </row>
    <row r="15" spans="1:37" ht="20.25" customHeight="1" x14ac:dyDescent="0.3">
      <c r="B15" s="101" t="s">
        <v>104</v>
      </c>
      <c r="C15" s="98" t="s">
        <v>105</v>
      </c>
      <c r="D15" s="73" t="s">
        <v>106</v>
      </c>
      <c r="E15" s="73">
        <v>26</v>
      </c>
      <c r="F15" s="79"/>
      <c r="G15" s="78">
        <f t="shared" si="0"/>
        <v>0</v>
      </c>
      <c r="H15" s="79"/>
      <c r="I15" s="78">
        <f t="shared" si="7"/>
        <v>0</v>
      </c>
      <c r="J15" s="74"/>
      <c r="K15" s="78">
        <f t="shared" si="8"/>
        <v>0</v>
      </c>
      <c r="L15" s="73"/>
      <c r="M15" s="78">
        <f t="shared" si="9"/>
        <v>0</v>
      </c>
      <c r="N15" s="103"/>
      <c r="O15" s="75"/>
      <c r="P15" s="5"/>
      <c r="Q15" s="5"/>
      <c r="R15" s="5"/>
      <c r="S15" s="97"/>
      <c r="V15" s="112"/>
      <c r="W15" s="112"/>
      <c r="X15" s="112"/>
      <c r="Y15" s="112"/>
      <c r="Z15" s="112"/>
      <c r="AA15" s="112"/>
      <c r="AB15" s="112"/>
      <c r="AC15" s="112"/>
      <c r="AD15" s="112"/>
      <c r="AE15" s="112"/>
      <c r="AF15" s="112"/>
      <c r="AG15" s="112"/>
      <c r="AH15" s="112"/>
      <c r="AI15" s="112"/>
    </row>
    <row r="16" spans="1:37" ht="20.25" customHeight="1" x14ac:dyDescent="0.3">
      <c r="B16" s="101" t="s">
        <v>92</v>
      </c>
      <c r="C16" s="98" t="s">
        <v>93</v>
      </c>
      <c r="D16" s="73" t="s">
        <v>96</v>
      </c>
      <c r="E16" s="73">
        <v>2</v>
      </c>
      <c r="F16" s="79"/>
      <c r="G16" s="78">
        <f t="shared" si="0"/>
        <v>0</v>
      </c>
      <c r="H16" s="79"/>
      <c r="I16" s="78">
        <f t="shared" si="7"/>
        <v>0</v>
      </c>
      <c r="J16" s="74"/>
      <c r="K16" s="78">
        <f t="shared" si="8"/>
        <v>0</v>
      </c>
      <c r="L16" s="73"/>
      <c r="M16" s="78">
        <f t="shared" si="9"/>
        <v>0</v>
      </c>
      <c r="N16" s="103"/>
      <c r="O16" s="75"/>
      <c r="P16" s="5"/>
      <c r="Q16" s="5"/>
      <c r="R16" s="5"/>
      <c r="S16" s="97"/>
      <c r="V16" s="112"/>
      <c r="W16" s="112"/>
      <c r="X16" s="112"/>
      <c r="Y16" s="112"/>
      <c r="Z16" s="112"/>
      <c r="AA16" s="112"/>
      <c r="AB16" s="112"/>
      <c r="AC16" s="112"/>
      <c r="AD16" s="112">
        <v>4</v>
      </c>
      <c r="AE16" s="112"/>
      <c r="AF16" s="112">
        <v>5</v>
      </c>
      <c r="AG16" s="112"/>
      <c r="AH16" s="112"/>
      <c r="AI16" s="112"/>
    </row>
    <row r="17" spans="2:35" ht="20.25" customHeight="1" x14ac:dyDescent="0.3">
      <c r="B17" s="101" t="s">
        <v>94</v>
      </c>
      <c r="C17" s="118" t="s">
        <v>113</v>
      </c>
      <c r="D17" s="73" t="s">
        <v>95</v>
      </c>
      <c r="E17" s="73">
        <v>1</v>
      </c>
      <c r="F17" s="79"/>
      <c r="G17" s="78">
        <f t="shared" si="0"/>
        <v>0</v>
      </c>
      <c r="H17" s="79"/>
      <c r="I17" s="78">
        <f t="shared" si="7"/>
        <v>0</v>
      </c>
      <c r="J17" s="79"/>
      <c r="K17" s="78">
        <f t="shared" si="8"/>
        <v>0</v>
      </c>
      <c r="L17" s="73"/>
      <c r="M17" s="78">
        <f t="shared" si="9"/>
        <v>0</v>
      </c>
      <c r="N17" s="103"/>
      <c r="O17" s="75"/>
      <c r="P17" s="5"/>
      <c r="Q17" s="5"/>
      <c r="R17" s="5"/>
      <c r="S17" s="97"/>
      <c r="V17" s="112"/>
      <c r="W17" s="112"/>
      <c r="X17" s="112"/>
      <c r="Y17" s="112"/>
      <c r="Z17" s="112"/>
      <c r="AA17" s="112"/>
      <c r="AB17" s="112"/>
      <c r="AC17" s="112"/>
      <c r="AD17" s="112"/>
      <c r="AE17" s="112">
        <v>5</v>
      </c>
      <c r="AF17" s="112">
        <v>3</v>
      </c>
      <c r="AG17" s="112"/>
      <c r="AH17" s="112"/>
      <c r="AI17" s="112"/>
    </row>
    <row r="18" spans="2:35" ht="31.5" customHeight="1" x14ac:dyDescent="0.3">
      <c r="B18" s="101" t="s">
        <v>115</v>
      </c>
      <c r="C18" s="118" t="s">
        <v>116</v>
      </c>
      <c r="D18" s="73" t="s">
        <v>114</v>
      </c>
      <c r="E18" s="73">
        <v>1</v>
      </c>
      <c r="F18" s="79"/>
      <c r="G18" s="78">
        <f t="shared" ref="G18" si="10">E18*F18</f>
        <v>0</v>
      </c>
      <c r="H18" s="79"/>
      <c r="I18" s="78">
        <f>E18*H18</f>
        <v>0</v>
      </c>
      <c r="J18" s="79"/>
      <c r="K18" s="78">
        <f t="shared" ref="K18" si="11">E18*J18</f>
        <v>0</v>
      </c>
      <c r="L18" s="73"/>
      <c r="M18" s="78">
        <f t="shared" ref="M18" si="12">I18+G18+K18</f>
        <v>0</v>
      </c>
      <c r="N18" s="103"/>
      <c r="O18" s="75"/>
      <c r="P18" s="5"/>
      <c r="Q18" s="5"/>
      <c r="R18" s="5"/>
      <c r="S18" s="97"/>
      <c r="V18" s="112"/>
      <c r="W18" s="112"/>
      <c r="X18" s="112"/>
      <c r="Y18" s="112"/>
      <c r="Z18" s="112"/>
      <c r="AA18" s="112"/>
      <c r="AB18" s="112"/>
      <c r="AC18" s="112"/>
      <c r="AD18" s="112"/>
      <c r="AE18" s="112"/>
      <c r="AF18" s="112"/>
      <c r="AG18" s="112"/>
      <c r="AH18" s="112"/>
      <c r="AI18" s="112"/>
    </row>
    <row r="19" spans="2:35" ht="20.100000000000001" customHeight="1" x14ac:dyDescent="0.3">
      <c r="B19" s="101" t="s">
        <v>74</v>
      </c>
      <c r="C19" s="98" t="s">
        <v>75</v>
      </c>
      <c r="D19" s="73" t="s">
        <v>50</v>
      </c>
      <c r="E19" s="73">
        <v>1</v>
      </c>
      <c r="F19" s="80">
        <f>INT(SUM(G12:G13)*N19)</f>
        <v>0</v>
      </c>
      <c r="G19" s="78">
        <f t="shared" si="0"/>
        <v>0</v>
      </c>
      <c r="H19" s="79"/>
      <c r="I19" s="78">
        <f>E19*H19</f>
        <v>0</v>
      </c>
      <c r="J19" s="74"/>
      <c r="K19" s="78">
        <f>E19*J19</f>
        <v>0</v>
      </c>
      <c r="L19" s="73"/>
      <c r="M19" s="78">
        <f t="shared" ref="M19:M20" si="13">I19+G19+K19</f>
        <v>0</v>
      </c>
      <c r="N19" s="77">
        <v>0.15</v>
      </c>
      <c r="O19" s="72"/>
      <c r="P19" s="5"/>
      <c r="Q19" s="76"/>
      <c r="R19" s="5"/>
      <c r="S19" s="96"/>
      <c r="V19" s="112"/>
      <c r="W19" s="112"/>
      <c r="X19" s="112"/>
      <c r="Y19" s="112"/>
      <c r="Z19" s="112"/>
      <c r="AA19" s="112"/>
      <c r="AB19" s="112"/>
      <c r="AC19" s="112"/>
      <c r="AD19" s="112">
        <v>4</v>
      </c>
      <c r="AE19" s="112">
        <v>4</v>
      </c>
      <c r="AF19" s="112"/>
      <c r="AG19" s="112">
        <v>5</v>
      </c>
      <c r="AH19" s="112"/>
      <c r="AI19" s="112"/>
    </row>
    <row r="20" spans="2:35" ht="20.100000000000001" customHeight="1" x14ac:dyDescent="0.3">
      <c r="B20" s="101" t="s">
        <v>76</v>
      </c>
      <c r="C20" s="98" t="s">
        <v>77</v>
      </c>
      <c r="D20" s="73" t="s">
        <v>50</v>
      </c>
      <c r="E20" s="73">
        <v>1</v>
      </c>
      <c r="F20" s="80">
        <f>INT(SUM(G11:G13)*N20)</f>
        <v>0</v>
      </c>
      <c r="G20" s="78">
        <f t="shared" si="0"/>
        <v>0</v>
      </c>
      <c r="H20" s="79"/>
      <c r="I20" s="78">
        <f>E20*H20</f>
        <v>0</v>
      </c>
      <c r="J20" s="74"/>
      <c r="K20" s="78">
        <f>E20*J20</f>
        <v>0</v>
      </c>
      <c r="L20" s="73"/>
      <c r="M20" s="78">
        <f t="shared" si="13"/>
        <v>0</v>
      </c>
      <c r="N20" s="77">
        <v>0.02</v>
      </c>
      <c r="O20" s="72"/>
      <c r="P20" s="5"/>
      <c r="Q20" s="5"/>
      <c r="R20" s="5"/>
      <c r="S20" s="96"/>
      <c r="V20" s="112"/>
      <c r="W20" s="112"/>
      <c r="X20" s="112"/>
      <c r="Y20" s="112"/>
      <c r="Z20" s="112"/>
      <c r="AA20" s="112"/>
      <c r="AB20" s="112"/>
      <c r="AC20" s="112"/>
      <c r="AD20" s="112">
        <v>4</v>
      </c>
      <c r="AE20" s="112">
        <v>4</v>
      </c>
      <c r="AF20" s="112"/>
      <c r="AG20" s="112">
        <v>4</v>
      </c>
      <c r="AH20" s="112"/>
      <c r="AI20" s="112"/>
    </row>
    <row r="21" spans="2:35" ht="20.100000000000001" customHeight="1" x14ac:dyDescent="0.3">
      <c r="B21" s="81" t="s">
        <v>66</v>
      </c>
      <c r="C21" s="82"/>
      <c r="D21" s="83"/>
      <c r="E21" s="83"/>
      <c r="F21" s="84"/>
      <c r="G21" s="84">
        <f>SUM(G5:G20)</f>
        <v>0</v>
      </c>
      <c r="H21" s="85"/>
      <c r="I21" s="84">
        <f>SUM(I5:I20)</f>
        <v>0</v>
      </c>
      <c r="J21" s="86"/>
      <c r="K21" s="84">
        <f>SUM(K5:K20)</f>
        <v>0</v>
      </c>
      <c r="L21" s="83"/>
      <c r="M21" s="78">
        <f>I21+G21+K21</f>
        <v>0</v>
      </c>
      <c r="N21" s="87"/>
      <c r="O21" s="72"/>
      <c r="P21" s="5"/>
      <c r="S21" s="96"/>
      <c r="V21" s="112"/>
      <c r="W21" s="112"/>
      <c r="X21" s="112"/>
      <c r="Y21" s="112"/>
      <c r="Z21" s="112"/>
      <c r="AA21" s="112"/>
      <c r="AB21" s="112"/>
      <c r="AC21" s="112"/>
      <c r="AD21" s="112"/>
      <c r="AE21" s="112">
        <v>5</v>
      </c>
      <c r="AF21" s="112">
        <v>7</v>
      </c>
      <c r="AG21" s="112"/>
      <c r="AH21" s="112"/>
      <c r="AI21" s="112"/>
    </row>
    <row r="22" spans="2:35" ht="20.100000000000001" customHeight="1" x14ac:dyDescent="0.3">
      <c r="B22" s="101" t="s">
        <v>73</v>
      </c>
      <c r="C22" s="102"/>
      <c r="D22" s="99"/>
      <c r="E22" s="99"/>
      <c r="F22" s="99"/>
      <c r="G22" s="99"/>
      <c r="H22" s="99"/>
      <c r="I22" s="99"/>
      <c r="J22" s="99"/>
      <c r="K22" s="99"/>
      <c r="L22" s="99"/>
      <c r="M22" s="99"/>
      <c r="N22" s="100"/>
      <c r="O22" s="72"/>
      <c r="P22" s="5"/>
      <c r="Q22" s="5"/>
      <c r="R22" s="5"/>
      <c r="S22" s="96"/>
      <c r="V22" s="112"/>
      <c r="W22" s="112"/>
      <c r="X22" s="112"/>
      <c r="Y22" s="112"/>
      <c r="Z22" s="112"/>
      <c r="AA22" s="112"/>
      <c r="AB22" s="112"/>
      <c r="AC22" s="112"/>
      <c r="AD22" s="112"/>
      <c r="AE22" s="112"/>
      <c r="AF22" s="112"/>
      <c r="AG22" s="112"/>
      <c r="AH22" s="112"/>
      <c r="AI22" s="112"/>
    </row>
    <row r="23" spans="2:35" ht="20.100000000000001" customHeight="1" x14ac:dyDescent="0.3">
      <c r="B23" s="101"/>
      <c r="C23" s="98" t="s">
        <v>53</v>
      </c>
      <c r="D23" s="73" t="s">
        <v>65</v>
      </c>
      <c r="E23" s="73">
        <v>23</v>
      </c>
      <c r="F23" s="79"/>
      <c r="G23" s="78">
        <f>E23*F23</f>
        <v>0</v>
      </c>
      <c r="H23" s="79"/>
      <c r="I23" s="78">
        <f>E23*H23</f>
        <v>0</v>
      </c>
      <c r="J23" s="74"/>
      <c r="K23" s="74"/>
      <c r="L23" s="73"/>
      <c r="M23" s="78">
        <f>I23+G23+K23</f>
        <v>0</v>
      </c>
      <c r="N23" s="77"/>
      <c r="O23" s="72"/>
      <c r="P23" s="5"/>
      <c r="Q23" s="76"/>
      <c r="R23" s="5"/>
      <c r="S23" s="96"/>
      <c r="V23" s="112"/>
      <c r="W23" s="112"/>
      <c r="X23" s="112"/>
      <c r="Y23" s="112"/>
      <c r="Z23" s="112"/>
      <c r="AA23" s="112"/>
      <c r="AB23" s="112"/>
      <c r="AC23" s="112"/>
      <c r="AD23" s="112"/>
      <c r="AE23" s="112"/>
      <c r="AF23" s="112"/>
      <c r="AG23" s="112"/>
      <c r="AH23" s="112"/>
      <c r="AI23" s="112"/>
    </row>
    <row r="24" spans="2:35" ht="20.100000000000001" customHeight="1" x14ac:dyDescent="0.3">
      <c r="B24" s="101" t="s">
        <v>52</v>
      </c>
      <c r="C24" s="98" t="s">
        <v>51</v>
      </c>
      <c r="D24" s="73" t="s">
        <v>50</v>
      </c>
      <c r="E24" s="73">
        <v>1</v>
      </c>
      <c r="F24" s="79"/>
      <c r="G24" s="78">
        <f>E24*F24</f>
        <v>0</v>
      </c>
      <c r="H24" s="79">
        <f>INT(SUM(I23:I23)*N24)</f>
        <v>0</v>
      </c>
      <c r="I24" s="78">
        <f>E24*H24</f>
        <v>0</v>
      </c>
      <c r="J24" s="74"/>
      <c r="K24" s="74"/>
      <c r="L24" s="73"/>
      <c r="M24" s="78">
        <f>I24+G24+K24</f>
        <v>0</v>
      </c>
      <c r="N24" s="77">
        <v>0.03</v>
      </c>
      <c r="O24" s="72"/>
      <c r="P24" s="5"/>
      <c r="Q24" s="5"/>
      <c r="R24" s="5"/>
      <c r="S24" s="96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</row>
    <row r="25" spans="2:35" ht="19.350000000000001" customHeight="1" x14ac:dyDescent="0.3">
      <c r="B25" s="81" t="s">
        <v>66</v>
      </c>
      <c r="C25" s="82"/>
      <c r="D25" s="83"/>
      <c r="E25" s="83"/>
      <c r="F25" s="85"/>
      <c r="G25" s="84">
        <f>SUM(G22:G24)</f>
        <v>0</v>
      </c>
      <c r="H25" s="85"/>
      <c r="I25" s="84">
        <f>SUM(I22:I24)</f>
        <v>0</v>
      </c>
      <c r="J25" s="86"/>
      <c r="K25" s="84"/>
      <c r="L25" s="83"/>
      <c r="M25" s="78">
        <f>I25+G25+K25</f>
        <v>0</v>
      </c>
      <c r="N25" s="87"/>
      <c r="O25" s="72"/>
      <c r="P25" s="5"/>
      <c r="Q25" s="76"/>
      <c r="R25" s="5"/>
      <c r="S25" s="96"/>
      <c r="V25" s="112"/>
      <c r="W25" s="112"/>
      <c r="X25" s="112"/>
      <c r="Y25" s="112"/>
      <c r="Z25" s="112"/>
      <c r="AA25" s="112"/>
      <c r="AB25" s="112"/>
      <c r="AC25" s="112"/>
      <c r="AD25" s="112"/>
      <c r="AE25" s="112"/>
      <c r="AF25" s="112"/>
      <c r="AG25" s="112"/>
      <c r="AH25" s="112"/>
      <c r="AI25" s="112"/>
    </row>
    <row r="26" spans="2:35" ht="19.350000000000001" customHeight="1" x14ac:dyDescent="0.3">
      <c r="B26" s="88" t="s">
        <v>85</v>
      </c>
      <c r="C26" s="89"/>
      <c r="D26" s="90"/>
      <c r="E26" s="90"/>
      <c r="F26" s="92"/>
      <c r="G26" s="91">
        <f>G21+G25</f>
        <v>0</v>
      </c>
      <c r="H26" s="92"/>
      <c r="I26" s="91">
        <f>I21+I25</f>
        <v>0</v>
      </c>
      <c r="J26" s="93"/>
      <c r="K26" s="91">
        <f>K21+K25</f>
        <v>0</v>
      </c>
      <c r="L26" s="90"/>
      <c r="M26" s="91">
        <f>I26+G26+K26</f>
        <v>0</v>
      </c>
      <c r="N26" s="94"/>
      <c r="O26" s="72"/>
      <c r="P26" s="5"/>
      <c r="Q26" s="76"/>
      <c r="R26" s="5"/>
      <c r="S26" s="96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</row>
    <row r="28" spans="2:35" x14ac:dyDescent="0.3">
      <c r="M28" s="44">
        <f>원가계산서!E28</f>
        <v>0</v>
      </c>
    </row>
  </sheetData>
  <mergeCells count="8">
    <mergeCell ref="L2:M2"/>
    <mergeCell ref="H2:I2"/>
    <mergeCell ref="F2:G2"/>
    <mergeCell ref="J2:K2"/>
    <mergeCell ref="B2:B3"/>
    <mergeCell ref="C2:C3"/>
    <mergeCell ref="E2:E3"/>
    <mergeCell ref="D2:D3"/>
  </mergeCells>
  <phoneticPr fontId="3" type="noConversion"/>
  <pageMargins left="0.23622047244094491" right="0.23622047244094491" top="0.74803149606299213" bottom="0.19685039370078741" header="0.31496062992125984" footer="0"/>
  <pageSetup paperSize="9" scale="75" fitToWidth="0" fitToHeight="0" orientation="landscape" r:id="rId1"/>
  <headerFooter>
    <oddHeader>&amp;C&amp;"굴림체,굵게"&amp;16설 계 내 역 서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내역서(을)</vt:lpstr>
      <vt:lpstr>'내역서(을)'!Print_Area</vt:lpstr>
      <vt:lpstr>원가계산서!Print_Area</vt:lpstr>
      <vt:lpstr>'내역서(을)'!Print_Titles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2026-10-06T08:40:53Z</cp:lastPrinted>
  <dcterms:created xsi:type="dcterms:W3CDTF">2023-03-17T02:08:26Z</dcterms:created>
  <dcterms:modified xsi:type="dcterms:W3CDTF">2026-10-11T23:59:46Z</dcterms:modified>
</cp:coreProperties>
</file>