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2026\우보엔지니어링\06월-계명대학교 스미스관\완료도서\대학혁신지원사업 스미스관 교육 환경개선\3.소방\4.공내역서\"/>
    </mc:Choice>
  </mc:AlternateContent>
  <xr:revisionPtr revIDLastSave="0" documentId="13_ncr:1_{A1DCCA87-B8E3-4043-9CC1-989DB231753B}" xr6:coauthVersionLast="47" xr6:coauthVersionMax="47" xr10:uidLastSave="{00000000-0000-0000-0000-000000000000}"/>
  <bookViews>
    <workbookView xWindow="-120" yWindow="-120" windowWidth="29040" windowHeight="15840" tabRatio="714" xr2:uid="{00000000-000D-0000-FFFF-FFFF00000000}"/>
  </bookViews>
  <sheets>
    <sheet name="도면표지" sheetId="10" r:id="rId1"/>
    <sheet name="갑지" sheetId="11" r:id="rId2"/>
    <sheet name="공사원가" sheetId="12" r:id="rId3"/>
    <sheet name="공종별집계표" sheetId="9" r:id="rId4"/>
    <sheet name="공종별내역서" sheetId="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CDT2">#REF!</definedName>
    <definedName name="__JJ21">[1]중기일위대가!$J$25</definedName>
    <definedName name="__JK21">[1]중기일위대가!$K$25</definedName>
    <definedName name="__JN21">[1]중기일위대가!$I$25</definedName>
    <definedName name="_CDT2">#REF!</definedName>
    <definedName name="_Fill" hidden="1">[2]날개벽수량표!#REF!</definedName>
    <definedName name="_JJ21">[1]중기일위대가!$J$25</definedName>
    <definedName name="_JK21">[1]중기일위대가!$K$25</definedName>
    <definedName name="_JN21">[1]중기일위대가!$I$25</definedName>
    <definedName name="_Key1" hidden="1">'[3]방송(체육관)'!#REF!</definedName>
    <definedName name="_Key2" hidden="1">'[3]방송(체육관)'!#REF!</definedName>
    <definedName name="_Sort" hidden="1">'[3]방송(체육관)'!#REF!</definedName>
    <definedName name="_SUM1">[4]EP0618!#REF!</definedName>
    <definedName name="_SUM10">[4]EP0618!#REF!</definedName>
    <definedName name="_SUM11">[4]EP0618!#REF!</definedName>
    <definedName name="_SUM12">[4]EP0618!#REF!</definedName>
    <definedName name="_SUM13">[4]EP0618!#REF!</definedName>
    <definedName name="_SUM14">[4]EP0618!#REF!</definedName>
    <definedName name="_SUM15">[4]EP0618!#REF!</definedName>
    <definedName name="_SUM16">[4]EP0618!#REF!</definedName>
    <definedName name="_SUM17">[4]EP0618!#REF!</definedName>
    <definedName name="_SUM18">[4]EP0618!#REF!</definedName>
    <definedName name="_SUM19">[4]EP0618!#REF!</definedName>
    <definedName name="_SUM2">[4]EP0618!#REF!</definedName>
    <definedName name="_SUM3">[4]EP0618!#REF!</definedName>
    <definedName name="_SUM4">[4]EP0618!#REF!</definedName>
    <definedName name="_SUM5">[4]EP0618!#REF!</definedName>
    <definedName name="_SUM6">[4]EP0618!#REF!</definedName>
    <definedName name="_SUM7">[4]EP0618!#REF!</definedName>
    <definedName name="_SUM8">[4]EP0618!#REF!</definedName>
    <definedName name="_SUM9">[4]EP0618!#REF!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2">공사원가!집</definedName>
    <definedName name="a">공사원가!집</definedName>
    <definedName name="AAA" localSheetId="2">BlankMacro1</definedName>
    <definedName name="AAA">BlankMacro1</definedName>
    <definedName name="ART">#REF!</definedName>
    <definedName name="bbb" localSheetId="2">BlankMacro1</definedName>
    <definedName name="bbb">BlankMacro1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cc" localSheetId="2">BlankMacro1</definedName>
    <definedName name="ccc">BlankMacro1</definedName>
    <definedName name="CELL">#REF!</definedName>
    <definedName name="cl_노무비_전">#REF!</definedName>
    <definedName name="cl_재료비_전">#REF!</definedName>
    <definedName name="CODE">#REF!</definedName>
    <definedName name="cp_노무비_전">#REF!</definedName>
    <definedName name="cp_재료비_전">#REF!</definedName>
    <definedName name="cpp_cable">#REF!</definedName>
    <definedName name="cpp_cable_conlen">#REF!</definedName>
    <definedName name="cpp_cable_consize">#REF!</definedName>
    <definedName name="cpp_cable_flexlen">#REF!</definedName>
    <definedName name="cpp_cable_from">#REF!</definedName>
    <definedName name="cpp_cable_length">#REF!</definedName>
    <definedName name="CPP_CABLE_TO">#REF!</definedName>
    <definedName name="cpp_cable_tot_cable">#REF!</definedName>
    <definedName name="cpp_cable_tot_conduit">#REF!</definedName>
    <definedName name="cpp_cable_tot_consup">#REF!</definedName>
    <definedName name="cpp_cable_tot_flexible">#REF!</definedName>
    <definedName name="cpp_cable_type">#REF!</definedName>
    <definedName name="cpp_cable_wireno">#REF!</definedName>
    <definedName name="CPP_CABLELIST_CONLEN">#REF!</definedName>
    <definedName name="CPP_CABLELIST_CONSIZE">#REF!</definedName>
    <definedName name="CPP_CABLELIST_FLEXLEN">#REF!</definedName>
    <definedName name="CPP_CABLELIST_LENGTH">#REF!</definedName>
    <definedName name="CPP_CABLELIST_TYPE">#REF!</definedName>
    <definedName name="_xlnm.Criteria">#REF!</definedName>
    <definedName name="Criteria_MI">#REF!</definedName>
    <definedName name="CRT">#REF!</definedName>
    <definedName name="cvbnml" localSheetId="2">BlankMacro1</definedName>
    <definedName name="cvbnml">BlankMacro1</definedName>
    <definedName name="D" localSheetId="2">BlankMacro1</definedName>
    <definedName name="D">BlankMacro1</definedName>
    <definedName name="DANGA">#REF!,#REF!</definedName>
    <definedName name="danga2">#REF!,#REF!</definedName>
    <definedName name="_xlnm.Database">[5]NEYOK!$B$3:$E$1007</definedName>
    <definedName name="Database_MI">#REF!</definedName>
    <definedName name="dd" localSheetId="2">BlankMacro1</definedName>
    <definedName name="dd">BlankMacro1</definedName>
    <definedName name="DDD">#REF!</definedName>
    <definedName name="DDS" localSheetId="2">BlankMacro1</definedName>
    <definedName name="DDS">BlankMacro1</definedName>
    <definedName name="DDW" localSheetId="2">BlankMacro1</definedName>
    <definedName name="DDW">BlankMacro1</definedName>
    <definedName name="DEMI_CABLE">#REF!</definedName>
    <definedName name="demi_cable_tot_cable">#REF!</definedName>
    <definedName name="DEMI_CABLE_TOT_CONDUIT">#REF!</definedName>
    <definedName name="demi_cable_tot_consup">#REF!</definedName>
    <definedName name="DEMI_CABLE_TOT_FLEXIBLE">#REF!</definedName>
    <definedName name="DEMI_CABLELIST_CONLEN">#REF!</definedName>
    <definedName name="DEMI_CABLELIST_CONSIZE">#REF!</definedName>
    <definedName name="DEMI_CABLELIST_FLEXLEN">#REF!</definedName>
    <definedName name="DEMI_CABLELIST_LENGTH">#REF!</definedName>
    <definedName name="DEMI_CABLELIST_TYPE">#REF!</definedName>
    <definedName name="DEMI_CONDUIT_CONLEN">#REF!</definedName>
    <definedName name="DEMI_CONDUIT_FLEXLEN">#REF!</definedName>
    <definedName name="DEMI_CONDUIT_SIZE">#REF!</definedName>
    <definedName name="dhd" localSheetId="2">BlankMacro1</definedName>
    <definedName name="dhd">BlankMacro1</definedName>
    <definedName name="DKD" localSheetId="2">BlankMacro1</definedName>
    <definedName name="DKD">BlankMacro1</definedName>
    <definedName name="DKE" localSheetId="2">BlankMacro1</definedName>
    <definedName name="DKE">BlankMacro1</definedName>
    <definedName name="DKGK" localSheetId="2">BlankMacro1</definedName>
    <definedName name="DKGK">BlankMacro1</definedName>
    <definedName name="dm_노무비_전">#REF!</definedName>
    <definedName name="dm_재료비_전">#REF!</definedName>
    <definedName name="DS" localSheetId="2">BlankMacro1</definedName>
    <definedName name="DS">BlankMacro1</definedName>
    <definedName name="DWS" localSheetId="2">BlankMacro1</definedName>
    <definedName name="DWS">BlankMacro1</definedName>
    <definedName name="E" localSheetId="2">BlankMacro1</definedName>
    <definedName name="E">BlankMacro1</definedName>
    <definedName name="EA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EE" localSheetId="2">BlankMacro1</definedName>
    <definedName name="EEE">BlankMacro1</definedName>
    <definedName name="ELG">#REF!</definedName>
    <definedName name="EXE" localSheetId="2">BlankMacro1</definedName>
    <definedName name="EXE">BlankMacro1</definedName>
    <definedName name="FFFF" localSheetId="2">BlankMacro1</definedName>
    <definedName name="FFFF">BlankMacro1</definedName>
    <definedName name="fffffff" localSheetId="2">BlankMacro1</definedName>
    <definedName name="fffffff">BlankMacro1</definedName>
    <definedName name="FILENAME">#REF!</definedName>
    <definedName name="FKLDFAJFKDLS" localSheetId="2">BlankMacro1</definedName>
    <definedName name="FKLDFAJFKDLS">BlankMacro1</definedName>
    <definedName name="gg" localSheetId="2">BlankMacro1</definedName>
    <definedName name="gg">BlankMacro1</definedName>
    <definedName name="GHHJHJ" localSheetId="2">BlankMacro1</definedName>
    <definedName name="GHHJHJ">BlankMacro1</definedName>
    <definedName name="hgju" localSheetId="2">BlankMacro1</definedName>
    <definedName name="hgju">BlankMacro1</definedName>
    <definedName name="hhhh" localSheetId="2">BlankMacro1</definedName>
    <definedName name="hhhh">BlankMacro1</definedName>
    <definedName name="hypo_cable_cablelen">#REF!</definedName>
    <definedName name="hypo_cable_conlen">#REF!</definedName>
    <definedName name="hypo_cable_consize">#REF!</definedName>
    <definedName name="hypo_cable_flexlen">#REF!</definedName>
    <definedName name="hypo_cable_tot_cable">#REF!</definedName>
    <definedName name="hypo_cable_tot_conduit">#REF!</definedName>
    <definedName name="hypo_cable_tot_consup">#REF!</definedName>
    <definedName name="hypo_cable_tot_flexible">#REF!</definedName>
    <definedName name="hypo_cable_type">#REF!</definedName>
    <definedName name="hypo_conduit_flex">#REF!</definedName>
    <definedName name="hypo_conduit_group">#REF!</definedName>
    <definedName name="hypo_conduit_pvc">#REF!</definedName>
    <definedName name="hypo_conduit_size">#REF!</definedName>
    <definedName name="hypo_conduit_steel">#REF!</definedName>
    <definedName name="ID">#REF!,#REF!</definedName>
    <definedName name="ii" localSheetId="2">BlankMacro1</definedName>
    <definedName name="ii">BlankMacro1</definedName>
    <definedName name="K" localSheetId="2">BlankMacro1</definedName>
    <definedName name="K">BlankMacro1</definedName>
    <definedName name="KA">[6]MOTOR!$B$61:$E$68</definedName>
    <definedName name="kkk" localSheetId="2">BlankMacro1</definedName>
    <definedName name="kkk">BlankMacro1</definedName>
    <definedName name="kkkkkkk" localSheetId="2">BlankMacro1</definedName>
    <definedName name="kkkkkkk">BlankMacro1</definedName>
    <definedName name="labor">#REF!</definedName>
    <definedName name="LENGTH">#REF!</definedName>
    <definedName name="lll" localSheetId="2">BlankMacro1</definedName>
    <definedName name="lll">BlankMacro1</definedName>
    <definedName name="llllll" localSheetId="2">BlankMacro1</definedName>
    <definedName name="llllll">BlankMacro1</definedName>
    <definedName name="M">#N/A</definedName>
    <definedName name="Macro10">[7]!Macro10</definedName>
    <definedName name="Macro12">[7]!Macro12</definedName>
    <definedName name="Macro13">[7]!Macro13</definedName>
    <definedName name="Macro14">[7]!Macro14</definedName>
    <definedName name="Macro2">[7]!Macro2</definedName>
    <definedName name="Macro5">[7]!Macro5</definedName>
    <definedName name="Macro6">[7]!Macro6</definedName>
    <definedName name="Macro7">[7]!Macro7</definedName>
    <definedName name="Macro8">[7]!Macro8</definedName>
    <definedName name="Macro9">[7]!Macro9</definedName>
    <definedName name="MONEY">#REF!,#REF!</definedName>
    <definedName name="monitor">#REF!</definedName>
    <definedName name="NO.">#REF!</definedName>
    <definedName name="ooooooo" localSheetId="2">BlankMacro1</definedName>
    <definedName name="ooooooo">BlankMacro1</definedName>
    <definedName name="P" localSheetId="2">공사원가!P</definedName>
    <definedName name="P">공사원가!P</definedName>
    <definedName name="PAC">#N/A</definedName>
    <definedName name="PACB">#N/A</definedName>
    <definedName name="PACC">#N/A</definedName>
    <definedName name="PACD">#N/A</definedName>
    <definedName name="PARCA">#N/A</definedName>
    <definedName name="poi" localSheetId="2">BlankMacro1</definedName>
    <definedName name="poi">BlankMacro1</definedName>
    <definedName name="_xlnm.Print_Area" localSheetId="1">갑지!$A$1:$AD$24</definedName>
    <definedName name="_xlnm.Print_Area" localSheetId="2">공사원가!$A$1:$F$34</definedName>
    <definedName name="_xlnm.Print_Area" localSheetId="4">공종별내역서!$A$1:$M$159</definedName>
    <definedName name="_xlnm.Print_Area" localSheetId="3">공종별집계표!$A$1:$M$29</definedName>
    <definedName name="_xlnm.Print_Area" localSheetId="0">도면표지!$A$1:$C$11</definedName>
    <definedName name="Print_Area_MI">[8]물가시세!#REF!</definedName>
    <definedName name="PRINT_TITELS">#REF!</definedName>
    <definedName name="print_titil">#REF!</definedName>
    <definedName name="_xlnm.Print_Titles" localSheetId="4">공종별내역서!$1:$3</definedName>
    <definedName name="_xlnm.Print_Titles" localSheetId="3">공종별집계표!$1:$4</definedName>
    <definedName name="_xlnm.Print_Titles">#REF!</definedName>
    <definedName name="PRINTTITLES">#REF!</definedName>
    <definedName name="PRT">#N/A</definedName>
    <definedName name="Q" localSheetId="2">BlankMacro1</definedName>
    <definedName name="Q">BlankMacro1</definedName>
    <definedName name="RGY" localSheetId="2">BlankMacro1</definedName>
    <definedName name="RGY">BlankMacro1</definedName>
    <definedName name="rrr" localSheetId="2">BlankMacro1</definedName>
    <definedName name="rrr">BlankMacro1</definedName>
    <definedName name="rtr" localSheetId="2">BlankMacro1</definedName>
    <definedName name="rtr">BlankMacro1</definedName>
    <definedName name="rty" localSheetId="2">BlankMacro1</definedName>
    <definedName name="rty">BlankMacro1</definedName>
    <definedName name="RTYUI" localSheetId="2">BlankMacro1</definedName>
    <definedName name="RTYUI">BlankMacro1</definedName>
    <definedName name="rtyuu" localSheetId="2">BlankMacro1</definedName>
    <definedName name="rtyuu">BlankMacro1</definedName>
    <definedName name="S" localSheetId="2">BlankMacro1</definedName>
    <definedName name="S">BlankMacro1</definedName>
    <definedName name="SAV">#N/A</definedName>
    <definedName name="size">#REF!</definedName>
    <definedName name="T" localSheetId="2">BlankMacro1</definedName>
    <definedName name="T">BlankMacro1</definedName>
    <definedName name="TITLES_PRINT">#REF!</definedName>
    <definedName name="TOP">#N/A</definedName>
    <definedName name="TREE" localSheetId="2">BlankMacro1</definedName>
    <definedName name="TREE">BlankMacro1</definedName>
    <definedName name="TRY" localSheetId="2">BlankMacro1</definedName>
    <definedName name="TRY">BlankMacro1</definedName>
    <definedName name="TTTTTTTTTTY" localSheetId="2">BlankMacro1</definedName>
    <definedName name="TTTTTTTTTTY">BlankMacro1</definedName>
    <definedName name="TYPE">#REF!</definedName>
    <definedName name="TYTY" localSheetId="2">BlankMacro1</definedName>
    <definedName name="TYTY">BlankMacro1</definedName>
    <definedName name="tyu" localSheetId="2">BlankMacro1</definedName>
    <definedName name="tyu">BlankMacro1</definedName>
    <definedName name="TYUI" localSheetId="2">BlankMacro1</definedName>
    <definedName name="TYUI">BlankMacro1</definedName>
    <definedName name="tyuio" localSheetId="2">BlankMacro1</definedName>
    <definedName name="tyuio">BlankMacro1</definedName>
    <definedName name="UIOP" localSheetId="2">BlankMacro1</definedName>
    <definedName name="UIOP">BlankMacro1</definedName>
    <definedName name="uuu" localSheetId="2">BlankMacro1</definedName>
    <definedName name="uuu">BlankMacro1</definedName>
    <definedName name="V" localSheetId="2">BlankMacro1</definedName>
    <definedName name="V">BlankMacro1</definedName>
    <definedName name="VAT">#REF!</definedName>
    <definedName name="vvv" localSheetId="2">BlankMacro1</definedName>
    <definedName name="vvv">BlankMacro1</definedName>
    <definedName name="W" localSheetId="2">BlankMacro1</definedName>
    <definedName name="W">BlankMacro1</definedName>
    <definedName name="wkd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kd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X" localSheetId="2">BlankMacro1</definedName>
    <definedName name="X">BlankMacro1</definedName>
    <definedName name="xxx" localSheetId="2">BlankMacro1</definedName>
    <definedName name="xxx">BlankMacro1</definedName>
    <definedName name="Y" localSheetId="2">BlankMacro1</definedName>
    <definedName name="Y">BlankMacro1</definedName>
    <definedName name="ytrre" localSheetId="2">BlankMacro1</definedName>
    <definedName name="ytrre">BlankMacro1</definedName>
    <definedName name="yyy" localSheetId="2">BlankMacro1</definedName>
    <definedName name="yyy">BlankMacro1</definedName>
    <definedName name="yyyyyyyyyyyyu" localSheetId="2">BlankMacro1</definedName>
    <definedName name="yyyyyyyyyyyyu">BlankMacro1</definedName>
    <definedName name="Z" localSheetId="2">BlankMacro1</definedName>
    <definedName name="Z">BlankMacro1</definedName>
    <definedName name="zzz" localSheetId="2">BlankMacro1</definedName>
    <definedName name="zzz">BlankMacro1</definedName>
    <definedName name="ㄱㄱㄱ" localSheetId="2">BlankMacro1</definedName>
    <definedName name="ㄱㄱㄱ">BlankMacro1</definedName>
    <definedName name="ㄱㄷㄷ" localSheetId="2">BlankMacro1</definedName>
    <definedName name="ㄱㄷㄷ">BlankMacro1</definedName>
    <definedName name="가" localSheetId="2">BlankMacro1</definedName>
    <definedName name="가">BlankMacro1</definedName>
    <definedName name="가가" localSheetId="2">BlankMacro1</definedName>
    <definedName name="가가">BlankMacro1</definedName>
    <definedName name="가나" localSheetId="2">BlankMacro1</definedName>
    <definedName name="가나">BlankMacro1</definedName>
    <definedName name="가나다라">[9]수량산출서!#REF!</definedName>
    <definedName name="가라" localSheetId="2">BlankMacro1</definedName>
    <definedName name="가라">BlankMacro1</definedName>
    <definedName name="가모" localSheetId="2">BlankMacro1</definedName>
    <definedName name="가모">BlankMacro1</definedName>
    <definedName name="가사" localSheetId="2">BlankMacro1</definedName>
    <definedName name="가사">BlankMacro1</definedName>
    <definedName name="가오" localSheetId="2">BlankMacro1</definedName>
    <definedName name="가오">BlankMacro1</definedName>
    <definedName name="가하" localSheetId="2">BlankMacro1</definedName>
    <definedName name="가하">BlankMacro1</definedName>
    <definedName name="간선변경" localSheetId="2">BlankMacro1</definedName>
    <definedName name="간선변경">BlankMacro1</definedName>
    <definedName name="간접노무비">#REF!</definedName>
    <definedName name="간지" localSheetId="2">BlankMacro1</definedName>
    <definedName name="간지">BlankMacro1</definedName>
    <definedName name="감감" localSheetId="2">공사원가!감감</definedName>
    <definedName name="감감">공사원가!감감</definedName>
    <definedName name="개요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개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건축목공">#REF!</definedName>
    <definedName name="견">'[10]총 원가계산'!#REF!</definedName>
    <definedName name="견적갑지">'[10]총 원가계산'!#REF!</definedName>
    <definedName name="계장공">#REF!</definedName>
    <definedName name="계장품셈">'[11]계장 품셈표'!$A$5:$W$371</definedName>
    <definedName name="고압케이블공">#REF!</definedName>
    <definedName name="공구손료">#REF!</definedName>
    <definedName name="공급가액">#REF!</definedName>
    <definedName name="공량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량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공사명">#REF!</definedName>
    <definedName name="공사비">#REF!</definedName>
    <definedName name="관급">#REF!,#REF!,#REF!</definedName>
    <definedName name="관급자재2" localSheetId="2">공사원가!관급자재2</definedName>
    <definedName name="관급자재2">공사원가!관급자재2</definedName>
    <definedName name="관급자재대" localSheetId="2">공사원가!관급자재대</definedName>
    <definedName name="관급자재대">공사원가!관급자재대</definedName>
    <definedName name="관급자재비">#REF!</definedName>
    <definedName name="관급자재표" localSheetId="2">공사원가!관급자재2</definedName>
    <definedName name="관급자재표">관급자재2</definedName>
    <definedName name="관급집계" localSheetId="2">BlankMacro1</definedName>
    <definedName name="관급집계">BlankMacro1</definedName>
    <definedName name="교부승인" localSheetId="2">BlankMacro1</definedName>
    <definedName name="교부승인">BlankMacro1</definedName>
    <definedName name="기계경비">#REF!</definedName>
    <definedName name="기계설치공">#REF!</definedName>
    <definedName name="기사">#REF!</definedName>
    <definedName name="기타">#REF!</definedName>
    <definedName name="기타경비">#REF!</definedName>
    <definedName name="ㄳㄷㄷ" localSheetId="2">BlankMacro1</definedName>
    <definedName name="ㄳㄷㄷ">BlankMacro1</definedName>
    <definedName name="ㄴㄴ" localSheetId="2">BlankMacro1</definedName>
    <definedName name="ㄴㄴ">BlankMacro1</definedName>
    <definedName name="나" localSheetId="2">BlankMacro1</definedName>
    <definedName name="나">BlankMacro1</definedName>
    <definedName name="나나" localSheetId="2">BlankMacro1</definedName>
    <definedName name="나나">BlankMacro1</definedName>
    <definedName name="남덕" localSheetId="2">BlankMacro1</definedName>
    <definedName name="남덕">BlankMacro1</definedName>
    <definedName name="남산내역" localSheetId="2">BlankMacro1</definedName>
    <definedName name="남산내역">BlankMacro1</definedName>
    <definedName name="내선전공">#REF!</definedName>
    <definedName name="내역" localSheetId="2">BlankMacro1</definedName>
    <definedName name="내역">BlankMacro1</definedName>
    <definedName name="내역1" localSheetId="2">BlankMacro1</definedName>
    <definedName name="내역1">BlankMacro1</definedName>
    <definedName name="내역샘플" localSheetId="2">BlankMacro1</definedName>
    <definedName name="내역샘플">BlankMacro1</definedName>
    <definedName name="내역서" localSheetId="2">BlankMacro1</definedName>
    <definedName name="내역서">BlankMacro1</definedName>
    <definedName name="내역서다" localSheetId="2">BlankMacro1</definedName>
    <definedName name="내역서다">BlankMacro1</definedName>
    <definedName name="내역웃기네" localSheetId="2">BlankMacro1</definedName>
    <definedName name="내역웃기네">BlankMacro1</definedName>
    <definedName name="내장공">#REF!</definedName>
    <definedName name="노무비">#REF!</definedName>
    <definedName name="노무비소계">#REF!</definedName>
    <definedName name="ㄷㄱ" localSheetId="2">공사원가!ㄷㄱ</definedName>
    <definedName name="ㄷㄱ">공사원가!ㄷㄱ</definedName>
    <definedName name="ㄷㄱㄷㄱ" localSheetId="2">BlankMacro1</definedName>
    <definedName name="ㄷㄱㄷㄱ">BlankMacro1</definedName>
    <definedName name="다" localSheetId="2">BlankMacro1</definedName>
    <definedName name="다">BlankMacro1</definedName>
    <definedName name="다하" localSheetId="2">BlankMacro1</definedName>
    <definedName name="다하">BlankMacro1</definedName>
    <definedName name="닥트공">#REF!</definedName>
    <definedName name="단가">#REF!,#REF!</definedName>
    <definedName name="단가2">#REF!,#REF!</definedName>
    <definedName name="단가대비">#REF!</definedName>
    <definedName name="단가대비표">#REF!</definedName>
    <definedName name="단가비교표">#REF!,#REF!</definedName>
    <definedName name="단가최종">[12]단가최종!$A$1:$IV$65536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">[13]대가목록!$B$2:$H$82</definedName>
    <definedName name="대가공량">#REF!</definedName>
    <definedName name="대가내역">#REF!</definedName>
    <definedName name="대가목록">[12]대가목록!$B$2:$H$18</definedName>
    <definedName name="대지면적">#REF!</definedName>
    <definedName name="도급공사">#REF!</definedName>
    <definedName name="도급예산액">#REF!</definedName>
    <definedName name="도급예상액">#REF!</definedName>
    <definedName name="도라" localSheetId="2">BlankMacro1</definedName>
    <definedName name="도라">BlankMacro1</definedName>
    <definedName name="도장공">#REF!</definedName>
    <definedName name="동일비목" localSheetId="2">공사원가!동일비목</definedName>
    <definedName name="동일비목">공사원가!동일비목</definedName>
    <definedName name="ㄹ">#REF!</definedName>
    <definedName name="ㄹㅇㄷㄱ" localSheetId="2">BlankMacro1</definedName>
    <definedName name="ㄹㅇㄷㄱ">BlankMacro1</definedName>
    <definedName name="라" localSheetId="2">BlankMacro1</definedName>
    <definedName name="라">BlankMacro1</definedName>
    <definedName name="라라" localSheetId="2">BlankMacro1</definedName>
    <definedName name="라라">BlankMacro1</definedName>
    <definedName name="라랄" localSheetId="2">BlankMacro1</definedName>
    <definedName name="라랄">BlankMacro1</definedName>
    <definedName name="라사" localSheetId="2">BlankMacro1</definedName>
    <definedName name="라사">BlankMacro1</definedName>
    <definedName name="라인" localSheetId="2">BlankMacro1</definedName>
    <definedName name="라인">BlankMacro1</definedName>
    <definedName name="라호" localSheetId="2">BlankMacro1</definedName>
    <definedName name="라호">BlankMacro1</definedName>
    <definedName name="로로" localSheetId="2">BlankMacro1</definedName>
    <definedName name="로로">BlankMacro1</definedName>
    <definedName name="로사" localSheetId="2">BlankMacro1</definedName>
    <definedName name="로사">BlankMacro1</definedName>
    <definedName name="로아" localSheetId="2">BlankMacro1</definedName>
    <definedName name="로아">BlankMacro1</definedName>
    <definedName name="롤로" localSheetId="2">BlankMacro1</definedName>
    <definedName name="롤로">BlankMacro1</definedName>
    <definedName name="리벳공">#REF!</definedName>
    <definedName name="ㄺㄱ" localSheetId="2">BlankMacro1</definedName>
    <definedName name="ㄺㄱ">BlankMacro1</definedName>
    <definedName name="ㄺㄷㅇ" localSheetId="2">BlankMacro1</definedName>
    <definedName name="ㄺㄷㅇ">BlankMacro1</definedName>
    <definedName name="ㅀㄳ" localSheetId="2">BlankMacro1</definedName>
    <definedName name="ㅀㄳ">BlankMacro1</definedName>
    <definedName name="ㅁ">#REF!</definedName>
    <definedName name="ㅁ1">[14]재료비내역서!#REF!</definedName>
    <definedName name="ㅁ219">#REF!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>#REF!</definedName>
    <definedName name="마" localSheetId="2">BlankMacro1</definedName>
    <definedName name="마">BlankMacro1</definedName>
    <definedName name="말" localSheetId="2">BlankMacro1</definedName>
    <definedName name="말">BlankMacro1</definedName>
    <definedName name="목공" localSheetId="2">공사원가!관급자재2</definedName>
    <definedName name="목공">관급자재2</definedName>
    <definedName name="목도공">#REF!</definedName>
    <definedName name="미장공">#REF!</definedName>
    <definedName name="ㅂㅁㅌㅊ" localSheetId="2">BlankMacro1</definedName>
    <definedName name="ㅂㅁㅌㅊ">BlankMacro1</definedName>
    <definedName name="ㅂㅂㅂㅂ" localSheetId="2">BlankMacro1</definedName>
    <definedName name="ㅂㅂㅂㅂ">BlankMacro1</definedName>
    <definedName name="바" localSheetId="2">BlankMacro1</definedName>
    <definedName name="바">BlankMacro1</definedName>
    <definedName name="방송" localSheetId="2">BlankMacro1</definedName>
    <definedName name="방송">BlankMacro1</definedName>
    <definedName name="방수공">#REF!</definedName>
    <definedName name="배관공">#REF!</definedName>
    <definedName name="배전전공">#REF!</definedName>
    <definedName name="배전활선전공">#REF!</definedName>
    <definedName name="변간접노무비">#REF!</definedName>
    <definedName name="변공구손료">#REF!</definedName>
    <definedName name="변기록사진대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보일러" localSheetId="2">BlankMacro1</definedName>
    <definedName name="보일러">BlankMacro1</definedName>
    <definedName name="보통인부">#REF!</definedName>
    <definedName name="복리후생비">#REF!</definedName>
    <definedName name="본사분">#REF!</definedName>
    <definedName name="본사재료비">#REF!</definedName>
    <definedName name="부가가치세">#REF!</definedName>
    <definedName name="부가세">#REF!</definedName>
    <definedName name="부하_부하명">#REF!</definedName>
    <definedName name="분전반" localSheetId="2">BlankMacro1</definedName>
    <definedName name="분전반">BlankMacro1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ㅅ436">#N/A</definedName>
    <definedName name="ㅅ교" localSheetId="2">BlankMacro1</definedName>
    <definedName name="ㅅ교">BlankMacro1</definedName>
    <definedName name="ㅅㅅㅅㅅㅅㅅㅅㅅㅅㅅㅅㅅㅅㅅㅅㅅㅅㅅㅅㅅ" localSheetId="2">BlankMacro1</definedName>
    <definedName name="ㅅㅅㅅㅅㅅㅅㅅㅅㅅㅅㅅㅅㅅㅅㅅㅅㅅㅅㅅㅅ">BlankMacro1</definedName>
    <definedName name="ㅅ효" localSheetId="2">BlankMacro1</definedName>
    <definedName name="ㅅ효">BlankMacro1</definedName>
    <definedName name="사" localSheetId="2">BlankMacro1</definedName>
    <definedName name="사">BlankMacro1</definedName>
    <definedName name="사라" localSheetId="2">BlankMacro1</definedName>
    <definedName name="사라">BlankMacro1</definedName>
    <definedName name="사막" localSheetId="2">BlankMacro1</definedName>
    <definedName name="사막">BlankMacro1</definedName>
    <definedName name="사사" localSheetId="2">BlankMacro1</definedName>
    <definedName name="사사">BlankMacro1</definedName>
    <definedName name="사업소분">#REF!</definedName>
    <definedName name="산" localSheetId="2">BlankMacro1</definedName>
    <definedName name="산">BlankMacro1</definedName>
    <definedName name="산재보험료">#REF!</definedName>
    <definedName name="서호" localSheetId="2">BlankMacro1</definedName>
    <definedName name="서호">BlankMacro1</definedName>
    <definedName name="설계내역서" localSheetId="2">BlankMacro1</definedName>
    <definedName name="설계내역서">BlankMacro1</definedName>
    <definedName name="소계">#REF!</definedName>
    <definedName name="소방공량산출서" localSheetId="2">BlankMacro1</definedName>
    <definedName name="소방공량산출서">BlankMacro1</definedName>
    <definedName name="소방내역" localSheetId="2">BlankMacro1</definedName>
    <definedName name="소방내역">BlankMacro1</definedName>
    <definedName name="소방내역서" localSheetId="2">BlankMacro1</definedName>
    <definedName name="소방내역서">BlankMacro1</definedName>
    <definedName name="소방단가" localSheetId="2">BlankMacro1</definedName>
    <definedName name="소방단가">BlankMacro1</definedName>
    <definedName name="소방단가조사서" localSheetId="2">BlankMacro1</definedName>
    <definedName name="소방단가조사서">BlankMacro1</definedName>
    <definedName name="소방일위" localSheetId="2">BlankMacro1</definedName>
    <definedName name="소방일위">BlankMacro1</definedName>
    <definedName name="송전전공">#REF!</definedName>
    <definedName name="송전활선전공">#REF!</definedName>
    <definedName name="쇼ㅕ" localSheetId="2">BlankMacro1</definedName>
    <definedName name="쇼ㅕ">BlankMacro1</definedName>
    <definedName name="쇼ㅕㅑ" localSheetId="2">BlankMacro1</definedName>
    <definedName name="쇼ㅕㅑ">BlankMacro1</definedName>
    <definedName name="쇼ㅕㅑㅔ" localSheetId="2">BlankMacro1</definedName>
    <definedName name="쇼ㅕㅑㅔ">BlankMacro1</definedName>
    <definedName name="순공사비">#REF!</definedName>
    <definedName name="순공사원가">#REF!</definedName>
    <definedName name="스튜디오소계">#REF!</definedName>
    <definedName name="신규품셈" localSheetId="2">공사원가!신규품셈</definedName>
    <definedName name="신규품셈">공사원가!신규품셈</definedName>
    <definedName name="ㅇ227">#REF!</definedName>
    <definedName name="ㅇㅇ" localSheetId="2">BlankMacro1</definedName>
    <definedName name="ㅇㅇ">BlankMacro1</definedName>
    <definedName name="ㅇㅇㅇㅇ" localSheetId="2">BlankMacro1</definedName>
    <definedName name="ㅇㅇㅇㅇ">BlankMacro1</definedName>
    <definedName name="아" localSheetId="2">BlankMacro1</definedName>
    <definedName name="아">BlankMacro1</definedName>
    <definedName name="아늘믿" localSheetId="2">BlankMacro1</definedName>
    <definedName name="아늘믿">BlankMacro1</definedName>
    <definedName name="아니" localSheetId="2">BlankMacro1</definedName>
    <definedName name="아니">BlankMacro1</definedName>
    <definedName name="아다" localSheetId="2">BlankMacro1</definedName>
    <definedName name="아다">BlankMacro1</definedName>
    <definedName name="아디" localSheetId="2">BlankMacro1</definedName>
    <definedName name="아디">BlankMacro1</definedName>
    <definedName name="아서" localSheetId="2">BlankMacro1</definedName>
    <definedName name="아서">BlankMacro1</definedName>
    <definedName name="아아" localSheetId="2">BlankMacro1</definedName>
    <definedName name="아아">BlankMacro1</definedName>
    <definedName name="아호" localSheetId="2">BlankMacro1</definedName>
    <definedName name="아호">BlankMacro1</definedName>
    <definedName name="안전관리비">#REF!</definedName>
    <definedName name="어" localSheetId="2">BlankMacro1</definedName>
    <definedName name="어">BlankMacro1</definedName>
    <definedName name="어야" localSheetId="2">BlankMacro1</definedName>
    <definedName name="어야">BlankMacro1</definedName>
    <definedName name="여비교통통신">#REF!</definedName>
    <definedName name="연면적">#REF!</definedName>
    <definedName name="오나" localSheetId="2">BlankMacro1</definedName>
    <definedName name="오나">BlankMacro1</definedName>
    <definedName name="오노" localSheetId="2">BlankMacro1</definedName>
    <definedName name="오노">BlankMacro1</definedName>
    <definedName name="요아" localSheetId="2">BlankMacro1</definedName>
    <definedName name="요아">BlankMacro1</definedName>
    <definedName name="용접공">#REF!</definedName>
    <definedName name="원가" localSheetId="2">BlankMacro1</definedName>
    <definedName name="원가">BlankMacro1</definedName>
    <definedName name="원가1" localSheetId="2">BlankMacro1</definedName>
    <definedName name="원가1">BlankMacro1</definedName>
    <definedName name="원가3" localSheetId="2">BlankMacro1</definedName>
    <definedName name="원가3">BlankMacro1</definedName>
    <definedName name="원가계산">#N/A</definedName>
    <definedName name="은정이" localSheetId="2">BlankMacro1</definedName>
    <definedName name="은정이">BlankMacro1</definedName>
    <definedName name="이윤">#REF!</definedName>
    <definedName name="인건비">#REF!</definedName>
    <definedName name="인공">#REF!</definedName>
    <definedName name="인상익" localSheetId="2">BlankMacro1</definedName>
    <definedName name="인상익">BlankMacro1</definedName>
    <definedName name="인원산출표" localSheetId="2">BlankMacro1</definedName>
    <definedName name="인원산출표">BlankMacro1</definedName>
    <definedName name="인입공사산출근거" localSheetId="2">공사원가!인입공사산출근거</definedName>
    <definedName name="인입공사산출근거">공사원가!인입공사산출근거</definedName>
    <definedName name="인테리어소계">#REF!</definedName>
    <definedName name="일반관리비">#REF!</definedName>
    <definedName name="일위" localSheetId="2">BlankMacro1</definedName>
    <definedName name="일위">BlankMacro1</definedName>
    <definedName name="일위단가">[15]일위단가!$A$3:$K$89</definedName>
    <definedName name="일위대가목록" localSheetId="2">BlankMacro1</definedName>
    <definedName name="일위대가목록">BlankMacro1</definedName>
    <definedName name="일위목록" localSheetId="2">BlankMacro1</definedName>
    <definedName name="일위목록">BlankMacro1</definedName>
    <definedName name="일위샘플" localSheetId="2">BlankMacro1</definedName>
    <definedName name="일위샘플">BlankMacro1</definedName>
    <definedName name="ㅈㄷㄱ" localSheetId="2">BlankMacro1</definedName>
    <definedName name="ㅈㄷㄱ">BlankMacro1</definedName>
    <definedName name="ㅈㅈㅈㅈㅈㅈㅈㅈㅈㅈㅂ" localSheetId="2">BlankMacro1</definedName>
    <definedName name="ㅈㅈㅈㅈㅈㅈㅈㅈㅈㅈㅂ">BlankMacro1</definedName>
    <definedName name="자" localSheetId="2">BlankMacro1</definedName>
    <definedName name="자">BlankMacro1</definedName>
    <definedName name="자동제어1차공량산출" localSheetId="2">BlankMacro1</definedName>
    <definedName name="자동제어1차공량산출">BlankMacro1</definedName>
    <definedName name="작업부산물3" localSheetId="2">공사원가!작업부산물3</definedName>
    <definedName name="작업부산물3">공사원가!작업부산물3</definedName>
    <definedName name="재료비">#REF!</definedName>
    <definedName name="저기" localSheetId="2">BlankMacro1</definedName>
    <definedName name="저기">BlankMacro1</definedName>
    <definedName name="저압케이블공">#REF!</definedName>
    <definedName name="적용율" localSheetId="2">공사원가!적용율</definedName>
    <definedName name="적용율">공사원가!적용율</definedName>
    <definedName name="전기" localSheetId="2">공사원가!전기</definedName>
    <definedName name="전기">공사원가!전기</definedName>
    <definedName name="전기내역" localSheetId="2">BlankMacro1</definedName>
    <definedName name="전기내역">BlankMacro1</definedName>
    <definedName name="전기내역1" localSheetId="2">BlankMacro1</definedName>
    <definedName name="전기내역1">BlankMacro1</definedName>
    <definedName name="전기변경1" localSheetId="2">BlankMacro1</definedName>
    <definedName name="전기변경1">BlankMacro1</definedName>
    <definedName name="전기변경3" localSheetId="2">BlankMacro1</definedName>
    <definedName name="전기변경3">BlankMacro1</definedName>
    <definedName name="전기재료관">#REF!</definedName>
    <definedName name="전기직종임금">#REF!</definedName>
    <definedName name="전기품셈">#REF!</definedName>
    <definedName name="전기품셈표">#REF!</definedName>
    <definedName name="제일안과병원">#REF!</definedName>
    <definedName name="제작소설치비">#REF!</definedName>
    <definedName name="조명장치소계">#REF!</definedName>
    <definedName name="중기운전기사">#REF!</definedName>
    <definedName name="중기운전조수">#REF!</definedName>
    <definedName name="지원" localSheetId="2">BlankMacro1</definedName>
    <definedName name="지원">BlankMacro1</definedName>
    <definedName name="지원앱" localSheetId="2">BlankMacro1</definedName>
    <definedName name="지원앱">BlankMacro1</definedName>
    <definedName name="지입재료비">#REF!</definedName>
    <definedName name="직접경비">#REF!</definedName>
    <definedName name="직접노무비">#REF!</definedName>
    <definedName name="집" localSheetId="2">공사원가!집</definedName>
    <definedName name="집">공사원가!집</definedName>
    <definedName name="집계" localSheetId="2">BlankMacro1</definedName>
    <definedName name="집계">BlankMacro1</definedName>
    <definedName name="집계서" localSheetId="2">BlankMacro1</definedName>
    <definedName name="집계서">BlankMacro1</definedName>
    <definedName name="집계표" localSheetId="2">BlankMacro1</definedName>
    <definedName name="집계표">BlankMacro1</definedName>
    <definedName name="집계표2" localSheetId="2">공사원가!집</definedName>
    <definedName name="집계표2">집</definedName>
    <definedName name="집계표5" localSheetId="2">공사원가!관급자재2</definedName>
    <definedName name="집계표5">관급자재2</definedName>
    <definedName name="차" localSheetId="2">BlankMacro1</definedName>
    <definedName name="차">BlankMacro1</definedName>
    <definedName name="착암공">#REF!</definedName>
    <definedName name="창">#N/A</definedName>
    <definedName name="창호">#N/A</definedName>
    <definedName name="창호2" localSheetId="2">공사원가!창호2</definedName>
    <definedName name="창호2">공사원가!창호2</definedName>
    <definedName name="철공">#REF!</definedName>
    <definedName name="철근공">#REF!</definedName>
    <definedName name="총괄관급" localSheetId="2">공사원가!총괄관급</definedName>
    <definedName name="총괄관급">공사원가!총괄관급</definedName>
    <definedName name="총집계" localSheetId="2">BlankMacro1</definedName>
    <definedName name="총집계">BlankMacro1</definedName>
    <definedName name="추__정__가__격">#REF!</definedName>
    <definedName name="추가">[16]수량산출서!#REF!</definedName>
    <definedName name="추정가격">#REF!</definedName>
    <definedName name="ㅋㅋ" localSheetId="2">BlankMacro1</definedName>
    <definedName name="ㅋㅋ">BlankMacro1</definedName>
    <definedName name="콘크리트공">#REF!</definedName>
    <definedName name="템플리트모듈1" localSheetId="2">BlankMacro1</definedName>
    <definedName name="템플리트모듈1">BlankMacro1</definedName>
    <definedName name="템플리트모듈2" localSheetId="2">BlankMacro1</definedName>
    <definedName name="템플리트모듈2">BlankMacro1</definedName>
    <definedName name="템플리트모듈3" localSheetId="2">BlankMacro1</definedName>
    <definedName name="템플리트모듈3">BlankMacro1</definedName>
    <definedName name="템플리트모듈4" localSheetId="2">BlankMacro1</definedName>
    <definedName name="템플리트모듈4">BlankMacro1</definedName>
    <definedName name="템플리트모듈5" localSheetId="2">BlankMacro1</definedName>
    <definedName name="템플리트모듈5">BlankMacro1</definedName>
    <definedName name="템플리트모듈6" localSheetId="2">BlankMacro1</definedName>
    <definedName name="템플리트모듈6">BlankMacro1</definedName>
    <definedName name="통신" localSheetId="2">BlankMacro1</definedName>
    <definedName name="통신">BlankMacro1</definedName>
    <definedName name="통신기사1급">#REF!</definedName>
    <definedName name="통신기사2급">#REF!</definedName>
    <definedName name="통신설비공">#REF!</definedName>
    <definedName name="통신일위대가" localSheetId="2">BlankMacro1</definedName>
    <definedName name="통신일위대가">BlankMacro1</definedName>
    <definedName name="통신집계" localSheetId="2">BlankMacro1</definedName>
    <definedName name="통신집계">BlankMacro1</definedName>
    <definedName name="통신품셈">#REF!</definedName>
    <definedName name="특고케이블공">#REF!</definedName>
    <definedName name="특별인부">#REF!</definedName>
    <definedName name="ㅍ3">#N/A</definedName>
    <definedName name="파호" localSheetId="2">BlankMacro1</definedName>
    <definedName name="파호">BlankMacro1</definedName>
    <definedName name="폐기물내역서">#N/A</definedName>
    <definedName name="폐기물집계표" localSheetId="2">공사원가!집</definedName>
    <definedName name="폐기물집계표">집</definedName>
    <definedName name="품셈" localSheetId="2">공사원가!품셈</definedName>
    <definedName name="품셈">공사원가!품셈</definedName>
    <definedName name="품셈표">#REF!</definedName>
    <definedName name="품위내역서" localSheetId="2">BlankMacro1</definedName>
    <definedName name="품위내역서">BlankMacro1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ㅎㄹㄹ" localSheetId="2">BlankMacro1</definedName>
    <definedName name="ㅎㄹㄹ">BlankMacro1</definedName>
    <definedName name="ㅎㄹㅇ" localSheetId="2">BlankMacro1</definedName>
    <definedName name="ㅎㄹㅇ">BlankMacro1</definedName>
    <definedName name="ㅎㅎㅎㅎ" localSheetId="2">BlankMacro1</definedName>
    <definedName name="ㅎㅎㅎㅎ">BlankMacro1</definedName>
    <definedName name="하나" localSheetId="2">BlankMacro1</definedName>
    <definedName name="하나">BlankMacro1</definedName>
    <definedName name="하나2" localSheetId="2">BlankMacro1</definedName>
    <definedName name="하나2">BlankMacro1</definedName>
    <definedName name="하라" localSheetId="2">BlankMacro1</definedName>
    <definedName name="하라">BlankMacro1</definedName>
    <definedName name="하리" localSheetId="2">BlankMacro1</definedName>
    <definedName name="하리">BlankMacro1</definedName>
    <definedName name="하이" localSheetId="2">BlankMacro1</definedName>
    <definedName name="하이">BlankMacro1</definedName>
    <definedName name="하히" localSheetId="2">BlankMacro1</definedName>
    <definedName name="하히">BlankMacro1</definedName>
    <definedName name="한전수탁비">#REF!</definedName>
    <definedName name="할석공">#REF!</definedName>
    <definedName name="함석공">#REF!</definedName>
    <definedName name="허하" localSheetId="2">BlankMacro1</definedName>
    <definedName name="허하">BlankMacro1</definedName>
    <definedName name="형틀목공">#REF!</definedName>
    <definedName name="호">#N/A</definedName>
    <definedName name="호나" localSheetId="2">BlankMacro1</definedName>
    <definedName name="호나">BlankMacro1</definedName>
    <definedName name="호라" localSheetId="2">BlankMacro1</definedName>
    <definedName name="호라">BlankMacro1</definedName>
    <definedName name="호로" localSheetId="2">BlankMacro1</definedName>
    <definedName name="호로">BlankMacro1</definedName>
    <definedName name="호사" localSheetId="2">BlankMacro1</definedName>
    <definedName name="호사">BlankMacro1</definedName>
    <definedName name="호아" localSheetId="2">BlankMacro1</definedName>
    <definedName name="호아">BlankMacro1</definedName>
    <definedName name="호지니">[17]!Macro12</definedName>
    <definedName name="호하" localSheetId="2">BlankMacro1</definedName>
    <definedName name="호하">BlankMacro1</definedName>
    <definedName name="호호" localSheetId="2">BlankMacro1</definedName>
    <definedName name="호호">BlankMacro1</definedName>
    <definedName name="호ㅓㅎㄹ" localSheetId="2">BlankMacro1</definedName>
    <definedName name="호ㅓㅎㄹ">BlankMacro1</definedName>
    <definedName name="회사분">#REF!</definedName>
    <definedName name="회사운반비">#REF!</definedName>
    <definedName name="ㅏ" localSheetId="2">BlankMacro1</definedName>
    <definedName name="ㅏ">BlankMacro1</definedName>
    <definedName name="ㅏ96">#REF!</definedName>
    <definedName name="ㅏㅏ" localSheetId="2">BlankMacro1</definedName>
    <definedName name="ㅏㅏ">BlankMacro1</definedName>
    <definedName name="ㅏㅏㅏ" localSheetId="2">BlankMacro1</definedName>
    <definedName name="ㅏㅏㅏ">BlankMacro1</definedName>
    <definedName name="ㅑㅑㅑ" localSheetId="2">BlankMacro1</definedName>
    <definedName name="ㅑㅑㅑ">BlankMacro1</definedName>
    <definedName name="ㅓㅗㅛ" localSheetId="2">BlankMacro1</definedName>
    <definedName name="ㅓㅗㅛ">BlankMacro1</definedName>
    <definedName name="ㅔㅐㅑㅕ" localSheetId="2">BlankMacro1</definedName>
    <definedName name="ㅔㅐㅑㅕ">BlankMacro1</definedName>
    <definedName name="ㅕ168">#REF!</definedName>
    <definedName name="ㅕㅕㅕㅕㅕㅕㅕㅕㅕㅕㅕㅕㅕㅕㅛ" localSheetId="2">BlankMacro1</definedName>
    <definedName name="ㅕㅕㅕㅕㅕㅕㅕㅕㅕㅕㅕㅕㅕㅕㅛ">BlankMacro1</definedName>
    <definedName name="ㅗ햐ㅕㄹ혀ㅑ" localSheetId="2">BlankMacro1</definedName>
    <definedName name="ㅗ햐ㅕㄹ혀ㅑ">BlankMacro1</definedName>
    <definedName name="ㅗㅛㄱ" localSheetId="2">BlankMacro1</definedName>
    <definedName name="ㅗㅛㄱ">BlankMacro1</definedName>
    <definedName name="ㅛㅅㄱ" localSheetId="2">BlankMacro1</definedName>
    <definedName name="ㅛㅅㄱ">BlankMacro1</definedName>
    <definedName name="ㅛㅕㅑ" localSheetId="2">BlankMacro1</definedName>
    <definedName name="ㅛㅕㅑ">BlankMacro1</definedName>
    <definedName name="ㅛㅛㅕㅕㅛㅕㅅ" localSheetId="2">BlankMacro1</definedName>
    <definedName name="ㅛㅛㅕㅕㅛㅕㅅ">BlankMacro1</definedName>
    <definedName name="ㅛㅛㅛㅛㅛ" localSheetId="2">BlankMacro1</definedName>
    <definedName name="ㅛㅛㅛㅛㅛ">BlankMacro1</definedName>
    <definedName name="ㅜㅜ" localSheetId="2">BlankMacro1</definedName>
    <definedName name="ㅜㅜ">BlankMacro1</definedName>
    <definedName name="ㅠ61">#REF!</definedName>
    <definedName name="ㅡㅏㅑㅓ" localSheetId="2">BlankMacro1</definedName>
    <definedName name="ㅡㅏㅑㅓ">BlankMacro1</definedName>
    <definedName name="ㅣㅣㅣㅣ" localSheetId="2">BlankMacro1</definedName>
    <definedName name="ㅣㅣㅣㅣ">BlankMacro1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2" l="1"/>
  <c r="B2" i="12"/>
  <c r="W20" i="11"/>
  <c r="H20" i="11" s="1"/>
  <c r="W19" i="11"/>
  <c r="H19" i="11"/>
  <c r="W18" i="11"/>
  <c r="H18" i="11" s="1"/>
  <c r="A9" i="11"/>
  <c r="I11" i="9" l="1"/>
  <c r="J11" i="9" s="1"/>
  <c r="G11" i="9"/>
  <c r="H11" i="9" s="1"/>
  <c r="I8" i="9" l="1"/>
  <c r="J8" i="9" s="1"/>
  <c r="I7" i="9"/>
  <c r="J7" i="9" s="1"/>
  <c r="I10" i="9"/>
  <c r="J10" i="9" s="1"/>
  <c r="G10" i="9" l="1"/>
  <c r="H10" i="9" s="1"/>
  <c r="G9" i="9"/>
  <c r="H9" i="9" s="1"/>
  <c r="I9" i="9"/>
  <c r="J9" i="9" s="1"/>
  <c r="I6" i="9" s="1"/>
  <c r="J6" i="9" s="1"/>
  <c r="I5" i="9" s="1"/>
  <c r="J5" i="9" s="1"/>
  <c r="G8" i="9"/>
  <c r="H8" i="9" s="1"/>
  <c r="G7" i="9"/>
  <c r="H7" i="9" s="1"/>
  <c r="G6" i="9" l="1"/>
  <c r="H6" i="9" s="1"/>
  <c r="G5" i="9" s="1"/>
  <c r="H5" i="9" s="1"/>
  <c r="H29" i="9" s="1"/>
  <c r="J29" i="9"/>
  <c r="D11" i="12"/>
  <c r="D8" i="12"/>
  <c r="D15" i="12" l="1"/>
  <c r="D12" i="12"/>
  <c r="M10" i="12"/>
  <c r="D17" i="12"/>
  <c r="D18" i="12" s="1"/>
  <c r="D9" i="12"/>
  <c r="D10" i="12" s="1"/>
  <c r="E11" i="9" l="1"/>
  <c r="D14" i="12"/>
  <c r="D13" i="12"/>
  <c r="D21" i="12"/>
  <c r="D20" i="12"/>
  <c r="F11" i="9" l="1"/>
  <c r="L11" i="9" s="1"/>
  <c r="K11" i="9"/>
  <c r="E9" i="9" l="1"/>
  <c r="E7" i="9"/>
  <c r="E10" i="9"/>
  <c r="E8" i="9"/>
  <c r="F8" i="9" l="1"/>
  <c r="L8" i="9" s="1"/>
  <c r="K8" i="9"/>
  <c r="F10" i="9"/>
  <c r="L10" i="9" s="1"/>
  <c r="K10" i="9"/>
  <c r="F7" i="9"/>
  <c r="K7" i="9"/>
  <c r="F9" i="9"/>
  <c r="L9" i="9" s="1"/>
  <c r="K9" i="9"/>
  <c r="L7" i="9" l="1"/>
  <c r="E6" i="9"/>
  <c r="K6" i="9" l="1"/>
  <c r="F6" i="9"/>
  <c r="E5" i="9" l="1"/>
  <c r="L6" i="9"/>
  <c r="K5" i="9" l="1"/>
  <c r="F5" i="9"/>
  <c r="D4" i="12" l="1"/>
  <c r="L5" i="9"/>
  <c r="L29" i="9" s="1"/>
  <c r="F29" i="9"/>
  <c r="D7" i="12" l="1"/>
  <c r="M9" i="12"/>
  <c r="D36" i="12"/>
  <c r="M15" i="12" l="1"/>
  <c r="M16" i="12"/>
  <c r="D16" i="12"/>
  <c r="D19" i="12"/>
  <c r="D22" i="12" l="1"/>
  <c r="D23" i="12" s="1"/>
  <c r="D24" i="12" s="1"/>
  <c r="D25" i="12" s="1"/>
  <c r="D27" i="12" l="1"/>
  <c r="D28" i="12" l="1"/>
  <c r="W15" i="11" s="1"/>
  <c r="H15" i="11" s="1"/>
  <c r="W14" i="11"/>
  <c r="H14" i="11" s="1"/>
  <c r="D29" i="12"/>
  <c r="W16" i="11" s="1"/>
  <c r="H16" i="11" s="1"/>
  <c r="D30" i="12" l="1"/>
  <c r="W17" i="11" l="1"/>
  <c r="H17" i="11" s="1"/>
  <c r="D34" i="12"/>
  <c r="W23" i="11" s="1"/>
  <c r="H23" i="11" s="1"/>
</calcChain>
</file>

<file path=xl/sharedStrings.xml><?xml version="1.0" encoding="utf-8"?>
<sst xmlns="http://schemas.openxmlformats.org/spreadsheetml/2006/main" count="1218" uniqueCount="368">
  <si>
    <t>공 종 별 집 계 표</t>
  </si>
  <si>
    <t>[ 대학혁신지원사업 스미스관 교육 환경개선 소방공사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</si>
  <si>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</si>
  <si>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</si>
  <si>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</si>
  <si>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</si>
  <si>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</si>
  <si>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</si>
  <si>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</si>
  <si>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</si>
  <si>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</si>
  <si>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</si>
  <si>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</si>
  <si>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</si>
  <si>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</si>
  <si>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</si>
  <si>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</si>
  <si>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</si>
  <si>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</si>
  <si>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</si>
  <si>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</si>
  <si>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</si>
  <si>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</si>
  <si>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</si>
  <si>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</si>
  <si>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</si>
  <si>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</si>
  <si>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</si>
  <si>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</si>
  <si>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</si>
  <si>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</si>
  <si>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</si>
  <si>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</si>
  <si>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</si>
  <si>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</si>
  <si>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</si>
  <si>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</si>
  <si>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</si>
  <si>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</si>
  <si>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</si>
  <si>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</si>
  <si>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</si>
  <si>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</si>
  <si>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</si>
  <si>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</si>
  <si>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</si>
  <si>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</si>
  <si>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</si>
  <si>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</si>
  <si>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</si>
  <si>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</si>
  <si>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대학혁신지원사업 스미스관 교육 환경개선 소방공사</t>
  </si>
  <si>
    <t/>
  </si>
  <si>
    <t>01</t>
  </si>
  <si>
    <t>0101  소방전기</t>
  </si>
  <si>
    <t>0101</t>
  </si>
  <si>
    <t>010101  소방간선공사</t>
  </si>
  <si>
    <t>010101</t>
  </si>
  <si>
    <t>0.6/1kv 내화케이블(F-FR-8)</t>
  </si>
  <si>
    <t>4C*2.5㎟</t>
  </si>
  <si>
    <t>M</t>
  </si>
  <si>
    <t>5284429828AC47A07EB47744CA032F</t>
  </si>
  <si>
    <t>T</t>
  </si>
  <si>
    <t>F</t>
  </si>
  <si>
    <t>0101015284429828AC47A07EB47744CA032F</t>
  </si>
  <si>
    <t>20C*2.5㎟</t>
  </si>
  <si>
    <t>5284429828AC478073D2BFB4C7DAE4</t>
  </si>
  <si>
    <t>0101015284429828AC478073D2BFB4C7DAE4</t>
  </si>
  <si>
    <t>450/75OV 저독성난연가교폴리올레핀절연전선(HFIX)</t>
  </si>
  <si>
    <t>1.38㎜</t>
  </si>
  <si>
    <t>5284429828BEB08078E5CB9477837F</t>
  </si>
  <si>
    <t>0101015284429828BEB08078E5CB9477837F</t>
  </si>
  <si>
    <t>2.5㎟</t>
  </si>
  <si>
    <t>5284429828BEB08078E5CB94778633</t>
  </si>
  <si>
    <t>0101015284429828BEB08078E5CB94778633</t>
  </si>
  <si>
    <t>강제전선관-노출</t>
  </si>
  <si>
    <t>아연도, 16mm</t>
  </si>
  <si>
    <t>5284429828817EF07E65C4147EBD7B</t>
  </si>
  <si>
    <t>0101015284429828817EF07E65C4147EBD7B</t>
  </si>
  <si>
    <t>1종금속제가요전선관</t>
  </si>
  <si>
    <t>16mm, 비방수</t>
  </si>
  <si>
    <t>5284429828817EE07C059E943E6727</t>
  </si>
  <si>
    <t>0101015284429828817EE07C059E943E6727</t>
  </si>
  <si>
    <t>22mm, 비방수</t>
  </si>
  <si>
    <t>5284429828817EE07C059E943E60F8</t>
  </si>
  <si>
    <t>0101015284429828817EE07C059E943E60F8</t>
  </si>
  <si>
    <t>28mm, 비방수</t>
  </si>
  <si>
    <t>5284429828817EE07C059E943E619F</t>
  </si>
  <si>
    <t>0101015284429828817EE07C059E943E619F</t>
  </si>
  <si>
    <t>42mm, 비방수</t>
  </si>
  <si>
    <t>5284429828817EE07C059E943E634C</t>
  </si>
  <si>
    <t>0101015284429828817EE07C059E943E634C</t>
  </si>
  <si>
    <t>비닐피복, 16mm, 방수</t>
  </si>
  <si>
    <t>5284429828817EE07C059E943F0910</t>
  </si>
  <si>
    <t>0101015284429828817EE07C059E943F0910</t>
  </si>
  <si>
    <t>풀박스</t>
  </si>
  <si>
    <t>100*100*100mm</t>
  </si>
  <si>
    <t>개</t>
  </si>
  <si>
    <t>52844298280C133075A22414DACC7D</t>
  </si>
  <si>
    <t>01010152844298280C133075A22414DACC7D</t>
  </si>
  <si>
    <t>200*200*100mm</t>
  </si>
  <si>
    <t>52844298280C133075A22414DACAB0</t>
  </si>
  <si>
    <t>01010152844298280C133075A22414DACAB0</t>
  </si>
  <si>
    <t>300*300*200mm</t>
  </si>
  <si>
    <t>52844298280C133075A22414DBD476</t>
  </si>
  <si>
    <t>01010152844298280C133075A22414DBD476</t>
  </si>
  <si>
    <t>레벨스위치</t>
  </si>
  <si>
    <t>전극식</t>
  </si>
  <si>
    <t>55873298161C5BD0758995D4A12475</t>
  </si>
  <si>
    <t>01010155873298161C5BD0758995D4A12475</t>
  </si>
  <si>
    <t>수동발신기</t>
  </si>
  <si>
    <t>소화전상부</t>
  </si>
  <si>
    <t>SET</t>
  </si>
  <si>
    <t>52844298280C136072E9EE44938223</t>
  </si>
  <si>
    <t>01010152844298280C136072E9EE44938223</t>
  </si>
  <si>
    <t>단독형(STEEL)</t>
  </si>
  <si>
    <t>52844298280C136072E9EE449383C9</t>
  </si>
  <si>
    <t>01010152844298280C136072E9EE449383C9</t>
  </si>
  <si>
    <t>화재수신기</t>
  </si>
  <si>
    <t>P형 1급, 70회로(벽부)</t>
  </si>
  <si>
    <t>대</t>
  </si>
  <si>
    <t>528442981E62ECC07BEAB0C4B0EBAB</t>
  </si>
  <si>
    <t>010101528442981E62ECC07BEAB0C4B0EBAB</t>
  </si>
  <si>
    <t>동력배관지지가대</t>
  </si>
  <si>
    <t>16C</t>
  </si>
  <si>
    <t>개소</t>
  </si>
  <si>
    <t>5284429828817E30735F2C64CB82E2</t>
  </si>
  <si>
    <t>0101015284429828817E30735F2C64CB82E2</t>
  </si>
  <si>
    <t>배관용 구멍뚫기(코어드릴)-Con,c</t>
  </si>
  <si>
    <t>두께 15cm 이하 ∮150mm, 벽</t>
  </si>
  <si>
    <t>528442E81D7514A07790F2942F3487</t>
  </si>
  <si>
    <t>010101528442E81D7514A07790F2942F3487</t>
  </si>
  <si>
    <t>천공정</t>
  </si>
  <si>
    <t>각종</t>
  </si>
  <si>
    <t>528442E81D75148074C18CC4A6E498</t>
  </si>
  <si>
    <t>010101528442E81D75148074C18CC4A6E498</t>
  </si>
  <si>
    <t>1종금속제가요전선관, 박스커넥터, 16mm, 비방수</t>
  </si>
  <si>
    <t>55E942C871F985D075D71C5463C474CD5C2AB3</t>
  </si>
  <si>
    <t>01010155E942C871F985D075D71C5463C474CD5C2AB3</t>
  </si>
  <si>
    <t>1종금속제가요전선관, 박스커넥터, 22mm, 비방수</t>
  </si>
  <si>
    <t>55E942C871F985D075D71C5463C474CD5C2AB2</t>
  </si>
  <si>
    <t>01010155E942C871F985D075D71C5463C474CD5C2AB2</t>
  </si>
  <si>
    <t>1종금속제가요전선관, 박스커넥터, 28mm, 비방수</t>
  </si>
  <si>
    <t>55E942C871F985D075D71C5463C474CD5C2AB1</t>
  </si>
  <si>
    <t>01010155E942C871F985D075D71C5463C474CD5C2AB1</t>
  </si>
  <si>
    <t>1종금속제가요전선관, 박스커넥터, 42mm, 비방수</t>
  </si>
  <si>
    <t>55E942C871F985D075D71C5463C474CD5C2ABF</t>
  </si>
  <si>
    <t>01010155E942C871F985D075D71C5463C474CD5C2ABF</t>
  </si>
  <si>
    <t>1종금속제가요전선관, 박스커넥터-비닐, 16mm, 방수</t>
  </si>
  <si>
    <t>55E942C871F985D075D71C5463C474CD5C2D0A</t>
  </si>
  <si>
    <t>01010155E942C871F985D075D71C5463C474CD5C2D0A</t>
  </si>
  <si>
    <t>[ 합           계 ]</t>
  </si>
  <si>
    <t>TOTAL</t>
  </si>
  <si>
    <t>010102  자동화재탐지설비공사</t>
  </si>
  <si>
    <t>010102</t>
  </si>
  <si>
    <t>4C*1.5㎟</t>
  </si>
  <si>
    <t>5284429828AC47A07EB47744CA005A</t>
  </si>
  <si>
    <t>0101025284429828AC47A07EB47744CA005A</t>
  </si>
  <si>
    <t>0101025284429828BEB08078E5CB9477837F</t>
  </si>
  <si>
    <t>0101025284429828817EF07E65C4147EBD7B</t>
  </si>
  <si>
    <t>아연도, 22mm</t>
  </si>
  <si>
    <t>5284429828817EF07E65C4147EBE02</t>
  </si>
  <si>
    <t>0101025284429828817EF07E65C4147EBE02</t>
  </si>
  <si>
    <t>0101025284429828817EE07C059E943E6727</t>
  </si>
  <si>
    <t>아우트렛박스-매입</t>
  </si>
  <si>
    <t>8각  54mm</t>
  </si>
  <si>
    <t>52844298280C133075A23684E49FF1</t>
  </si>
  <si>
    <t>01010252844298280C133075A23684E49FF1</t>
  </si>
  <si>
    <t>중형 4각 54㎜</t>
  </si>
  <si>
    <t>52844298280C133075A23684E49EEB</t>
  </si>
  <si>
    <t>01010252844298280C133075A23684E49EEB</t>
  </si>
  <si>
    <t>화재감지기</t>
  </si>
  <si>
    <t>열감지기, 차동식스포트형</t>
  </si>
  <si>
    <t>528442981E62ECC07BEAEC14DC28A5</t>
  </si>
  <si>
    <t>010102528442981E62ECC07BEAEC14DC28A5</t>
  </si>
  <si>
    <t>연기감지기, 광전식 2종-비축적</t>
  </si>
  <si>
    <t>528442981E62ECC07BEAEC14DC2D27</t>
  </si>
  <si>
    <t>010102528442981E62ECC07BEAEC14DC2D27</t>
  </si>
  <si>
    <t>010102528442E81D7514A07790F2942F3487</t>
  </si>
  <si>
    <t>010102528442E81D75148074C18CC4A6E498</t>
  </si>
  <si>
    <t>01010255E942C871F985D075D71C5463C474CD5C2AB3</t>
  </si>
  <si>
    <t>박스커버</t>
  </si>
  <si>
    <t>각종, 평형</t>
  </si>
  <si>
    <t>528442981EB913407EA78F44273563</t>
  </si>
  <si>
    <t>010102528442981EB913407EA78F44273563</t>
  </si>
  <si>
    <t>010103  유도등설비공사</t>
  </si>
  <si>
    <t>010103</t>
  </si>
  <si>
    <t>0101035284429828BEB08078E5CB94778633</t>
  </si>
  <si>
    <t>0101035284429828817EF07E65C4147EBD7B</t>
  </si>
  <si>
    <t>0101035284429828817EE07C059E943E6727</t>
  </si>
  <si>
    <t>01010352844298280C133075A23684E49FF1</t>
  </si>
  <si>
    <t>01010352844298280C133075A23684E49EEB</t>
  </si>
  <si>
    <t>피난구 유도등(고휘도)</t>
  </si>
  <si>
    <t>입체형 소형(단면) 60분용</t>
  </si>
  <si>
    <t>528442981E62ECC07BEAD3A44BE11D</t>
  </si>
  <si>
    <t>010103528442981E62ECC07BEAD3A44BE11D</t>
  </si>
  <si>
    <t>소형(단면) 60분용</t>
  </si>
  <si>
    <t>528442981E62ECC07BEAD3A44BE071</t>
  </si>
  <si>
    <t>010103528442981E62ECC07BEAD3A44BE071</t>
  </si>
  <si>
    <t>소형(양면) 60분용</t>
  </si>
  <si>
    <t>528442981E62ECC07BEAD3A44BE3C5</t>
  </si>
  <si>
    <t>010103528442981E62ECC07BEAD3A44BE3C5</t>
  </si>
  <si>
    <t>중형(단면) 60분용</t>
  </si>
  <si>
    <t>528442981E62ECC07BEAD3A44BE23F</t>
  </si>
  <si>
    <t>010103528442981E62ECC07BEAD3A44BE23F</t>
  </si>
  <si>
    <t>통로 유도등(고휘도)</t>
  </si>
  <si>
    <t>계단통로, 60분용</t>
  </si>
  <si>
    <t>528442981E62ECC07BEAD3A44BE69B</t>
  </si>
  <si>
    <t>010103528442981E62ECC07BEAD3A44BE69B</t>
  </si>
  <si>
    <t>복도통로, 60분용</t>
  </si>
  <si>
    <t>528442981E62ECC07BEAD3A44BE69A</t>
  </si>
  <si>
    <t>010103528442981E62ECC07BEAD3A44BE69A</t>
  </si>
  <si>
    <t>유도표지</t>
  </si>
  <si>
    <t>528442981E62ECC07BEAD3A44BE96E</t>
  </si>
  <si>
    <t>010103528442981E62ECC07BEAD3A44BE96E</t>
  </si>
  <si>
    <t>010103528442E81D7514A07790F2942F3487</t>
  </si>
  <si>
    <t>010103528442E81D75148074C18CC4A6E498</t>
  </si>
  <si>
    <t>01010355E942C871F985D075D71C5463C474CD5C2AB3</t>
  </si>
  <si>
    <t>010103528442981EB913407EA78F44273563</t>
  </si>
  <si>
    <t>010104  비상방송설비</t>
  </si>
  <si>
    <t>010104</t>
  </si>
  <si>
    <t>0101045284429828BEB08078E5CB94778633</t>
  </si>
  <si>
    <t>0101045284429828817EE07C059E943E6727</t>
  </si>
  <si>
    <t>PA용 스피커</t>
  </si>
  <si>
    <t>천정형(3W)</t>
  </si>
  <si>
    <t>55873298161C5BD07589958422FB4C</t>
  </si>
  <si>
    <t>01010455873298161C5BD07589958422FB4C</t>
  </si>
  <si>
    <t>벽부형(10W)</t>
  </si>
  <si>
    <t>55873298161C5BD07589958422FB4E</t>
  </si>
  <si>
    <t>01010455873298161C5BD07589958422FB4E</t>
  </si>
  <si>
    <t>전관방송설비</t>
  </si>
  <si>
    <t>비상 AMP 및 방송장비</t>
  </si>
  <si>
    <t>식</t>
  </si>
  <si>
    <t>528442981EB913407EA78F146CDE36</t>
  </si>
  <si>
    <t>010104528442981EB913407EA78F146CDE36</t>
  </si>
  <si>
    <t>010104528442E81D7514A07790F2942F3487</t>
  </si>
  <si>
    <t>01010455E942C871F985D075D71C5463C474CD5C2AB3</t>
  </si>
  <si>
    <t>010105  철거공사</t>
  </si>
  <si>
    <t>010105</t>
  </si>
  <si>
    <t>스피커(불용철거)</t>
  </si>
  <si>
    <t>55873298161C038078BB71941BD769</t>
  </si>
  <si>
    <t>01010555873298161C038078BB71941BD769</t>
  </si>
  <si>
    <t>55873298161C038078BB71941BD768</t>
  </si>
  <si>
    <t>01010555873298161C038078BB71941BD768</t>
  </si>
  <si>
    <t>화재감지기 철거</t>
  </si>
  <si>
    <t>각종(열, 연기)</t>
  </si>
  <si>
    <t>55873298161C038078BB71C4EE5493</t>
  </si>
  <si>
    <t>01010555873298161C038078BB71C4EE5493</t>
  </si>
  <si>
    <t>유도등 철거</t>
  </si>
  <si>
    <t>천정형</t>
  </si>
  <si>
    <t>55873298161C038078BB71C4EE5492</t>
  </si>
  <si>
    <t>01010555873298161C038078BB71C4EE5492</t>
  </si>
  <si>
    <t>계단형</t>
  </si>
  <si>
    <t>55873298161C038078BB71C4EE5491</t>
  </si>
  <si>
    <t>01010555873298161C038078BB71C4EE5491</t>
  </si>
  <si>
    <t>발신기 철거</t>
  </si>
  <si>
    <t>55873298161C038078BB71C4EE5490</t>
  </si>
  <si>
    <t>01010555873298161C038078BB71C4EE5490</t>
  </si>
  <si>
    <t>방송 AMP 철거</t>
  </si>
  <si>
    <t>55873298161C038078BB71C4EE5497</t>
  </si>
  <si>
    <t>01010555873298161C038078BB71C4EE5497</t>
  </si>
  <si>
    <t>기존배관, 배선 정리</t>
  </si>
  <si>
    <t>내선전공</t>
  </si>
  <si>
    <t>인</t>
  </si>
  <si>
    <t>55873298161C038078BB71C4ED4C99</t>
  </si>
  <si>
    <t>01010555873298161C038078BB71C4ED4C99</t>
  </si>
  <si>
    <t>0102  소방기계</t>
  </si>
  <si>
    <t>0102</t>
  </si>
  <si>
    <t>대학혁신지원사업 스미스관 교육 환경개선 소방공사</t>
  </si>
  <si>
    <t>2026. 07.</t>
    <phoneticPr fontId="1" type="noConversion"/>
  </si>
  <si>
    <r>
      <t>설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계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서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용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지</t>
    </r>
    <r>
      <rPr>
        <b/>
        <sz val="20"/>
        <rFont val="Arial Narrow"/>
        <family val="2"/>
      </rPr>
      <t xml:space="preserve"> (</t>
    </r>
    <r>
      <rPr>
        <b/>
        <sz val="20"/>
        <rFont val="굴림"/>
        <family val="3"/>
        <charset val="129"/>
      </rPr>
      <t>갑</t>
    </r>
    <r>
      <rPr>
        <b/>
        <sz val="20"/>
        <rFont val="Arial Narrow"/>
        <family val="2"/>
      </rPr>
      <t xml:space="preserve"> </t>
    </r>
    <r>
      <rPr>
        <b/>
        <sz val="20"/>
        <rFont val="굴림"/>
        <family val="3"/>
        <charset val="129"/>
      </rPr>
      <t>지</t>
    </r>
    <r>
      <rPr>
        <b/>
        <sz val="20"/>
        <rFont val="Arial Narrow"/>
        <family val="2"/>
      </rPr>
      <t>)</t>
    </r>
  </si>
  <si>
    <r>
      <t>과</t>
    </r>
    <r>
      <rPr>
        <sz val="11"/>
        <rFont val="Arial Narrow"/>
        <family val="2"/>
      </rPr>
      <t xml:space="preserve"> </t>
    </r>
    <r>
      <rPr>
        <sz val="11"/>
        <rFont val="굴림"/>
        <family val="3"/>
        <charset val="129"/>
      </rPr>
      <t>장</t>
    </r>
    <phoneticPr fontId="20" type="noConversion"/>
  </si>
  <si>
    <t>검 산</t>
    <phoneticPr fontId="1" type="noConversion"/>
  </si>
  <si>
    <t>심 사</t>
    <phoneticPr fontId="20" type="noConversion"/>
  </si>
  <si>
    <t>설 계</t>
    <phoneticPr fontId="1" type="noConversion"/>
  </si>
  <si>
    <r>
      <t xml:space="preserve">2026 </t>
    </r>
    <r>
      <rPr>
        <sz val="10"/>
        <rFont val="굴림"/>
        <family val="3"/>
        <charset val="129"/>
      </rPr>
      <t>년</t>
    </r>
    <r>
      <rPr>
        <sz val="10"/>
        <rFont val="Arial Narrow"/>
        <family val="2"/>
      </rPr>
      <t xml:space="preserve"> 07 </t>
    </r>
    <r>
      <rPr>
        <sz val="10"/>
        <rFont val="굴림"/>
        <family val="3"/>
        <charset val="129"/>
      </rPr>
      <t>월</t>
    </r>
    <r>
      <rPr>
        <sz val="10"/>
        <rFont val="Arial Narrow"/>
        <family val="2"/>
      </rPr>
      <t xml:space="preserve">   </t>
    </r>
    <r>
      <rPr>
        <sz val="10"/>
        <rFont val="굴림"/>
        <family val="3"/>
        <charset val="129"/>
      </rPr>
      <t>일</t>
    </r>
    <r>
      <rPr>
        <sz val="10"/>
        <rFont val="Arial Narrow"/>
        <family val="2"/>
      </rPr>
      <t xml:space="preserve"> </t>
    </r>
    <r>
      <rPr>
        <sz val="10"/>
        <rFont val="굴림"/>
        <family val="3"/>
        <charset val="129"/>
      </rPr>
      <t>설계</t>
    </r>
    <phoneticPr fontId="20" type="noConversion"/>
  </si>
  <si>
    <r>
      <t>2026</t>
    </r>
    <r>
      <rPr>
        <b/>
        <sz val="18"/>
        <rFont val="굴림"/>
        <family val="3"/>
        <charset val="129"/>
      </rPr>
      <t>년도</t>
    </r>
    <phoneticPr fontId="20" type="noConversion"/>
  </si>
  <si>
    <r>
      <t>◎</t>
    </r>
    <r>
      <rPr>
        <b/>
        <sz val="18"/>
        <rFont val="Arial Narrow"/>
        <family val="2"/>
      </rPr>
      <t xml:space="preserve"> </t>
    </r>
    <r>
      <rPr>
        <b/>
        <sz val="18"/>
        <rFont val="굴림"/>
        <family val="3"/>
        <charset val="129"/>
      </rPr>
      <t>설계내역서</t>
    </r>
    <r>
      <rPr>
        <b/>
        <sz val="18"/>
        <rFont val="Arial Narrow"/>
        <family val="2"/>
      </rPr>
      <t xml:space="preserve"> </t>
    </r>
    <r>
      <rPr>
        <b/>
        <sz val="18"/>
        <rFont val="굴림"/>
        <family val="3"/>
        <charset val="129"/>
      </rPr>
      <t>참조</t>
    </r>
    <phoneticPr fontId="20" type="noConversion"/>
  </si>
  <si>
    <t>공  급  가  액</t>
    <phoneticPr fontId="20" type="noConversion"/>
  </si>
  <si>
    <t>:</t>
  </si>
  <si>
    <t>정</t>
  </si>
  <si>
    <t>(</t>
  </si>
  <si>
    <t>￦</t>
  </si>
  <si>
    <t>)</t>
  </si>
  <si>
    <t>손 해 배 상 보 험 료</t>
    <phoneticPr fontId="20" type="noConversion"/>
  </si>
  <si>
    <t>정</t>
    <phoneticPr fontId="1" type="noConversion"/>
  </si>
  <si>
    <t>정</t>
    <phoneticPr fontId="1" type="noConversion"/>
  </si>
  <si>
    <t>부 가 가 치 세</t>
    <phoneticPr fontId="20" type="noConversion"/>
  </si>
  <si>
    <t>도  급   금  액</t>
    <phoneticPr fontId="20" type="noConversion"/>
  </si>
  <si>
    <t>관 급 자 재 비</t>
    <phoneticPr fontId="20" type="noConversion"/>
  </si>
  <si>
    <t>대 관 업 무 비</t>
    <phoneticPr fontId="20" type="noConversion"/>
  </si>
  <si>
    <t>재 해 예 방 기 술 지 도 비</t>
    <phoneticPr fontId="20" type="noConversion"/>
  </si>
  <si>
    <t xml:space="preserve">총  공  사  비 </t>
    <phoneticPr fontId="20" type="noConversion"/>
  </si>
  <si>
    <t>공  사  원  가  계  산  서</t>
    <phoneticPr fontId="31" type="noConversion"/>
  </si>
  <si>
    <t xml:space="preserve"> 공 사 명 :</t>
    <phoneticPr fontId="35" type="noConversion"/>
  </si>
  <si>
    <t>(단위:원)</t>
    <phoneticPr fontId="31" type="noConversion"/>
  </si>
  <si>
    <t>비  목</t>
    <phoneticPr fontId="35" type="noConversion"/>
  </si>
  <si>
    <t>구    분</t>
    <phoneticPr fontId="35" type="noConversion"/>
  </si>
  <si>
    <t>소방공사</t>
    <phoneticPr fontId="31" type="noConversion"/>
  </si>
  <si>
    <t>구  성  비</t>
    <phoneticPr fontId="31" type="noConversion"/>
  </si>
  <si>
    <t>비 고</t>
    <phoneticPr fontId="31" type="noConversion"/>
  </si>
  <si>
    <r>
      <t>구성비</t>
    </r>
    <r>
      <rPr>
        <b/>
        <sz val="14"/>
        <rFont val="Arial Narrow"/>
        <family val="2"/>
      </rPr>
      <t>(%)</t>
    </r>
  </si>
  <si>
    <t>순  공  사  원  가</t>
    <phoneticPr fontId="31" type="noConversion"/>
  </si>
  <si>
    <t>재료비</t>
    <phoneticPr fontId="31" type="noConversion"/>
  </si>
  <si>
    <t>직 접 재 료 비</t>
  </si>
  <si>
    <r>
      <t>(</t>
    </r>
    <r>
      <rPr>
        <sz val="13"/>
        <color rgb="FFFF0000"/>
        <rFont val="돋움"/>
        <family val="3"/>
        <charset val="129"/>
      </rPr>
      <t>공종별집계표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연계</t>
    </r>
    <r>
      <rPr>
        <sz val="13"/>
        <color rgb="FFFF0000"/>
        <rFont val="Arial Narrow"/>
        <family val="2"/>
      </rPr>
      <t>)</t>
    </r>
    <phoneticPr fontId="1" type="noConversion"/>
  </si>
  <si>
    <t>간 접 재 료 비</t>
  </si>
  <si>
    <t>작업부산물(△)</t>
    <phoneticPr fontId="31" type="noConversion"/>
  </si>
  <si>
    <t>소          계</t>
  </si>
  <si>
    <t>노무비</t>
    <phoneticPr fontId="31" type="noConversion"/>
  </si>
  <si>
    <t>직 접 노 무 비</t>
  </si>
  <si>
    <r>
      <rPr>
        <sz val="13"/>
        <color rgb="FFFF0000"/>
        <rFont val="돋움"/>
        <family val="3"/>
        <charset val="129"/>
      </rPr>
      <t>안전관리비</t>
    </r>
    <r>
      <rPr>
        <sz val="13"/>
        <color rgb="FFFF0000"/>
        <rFont val="Arial Narrow"/>
        <family val="2"/>
      </rPr>
      <t>(</t>
    </r>
    <r>
      <rPr>
        <sz val="13"/>
        <color rgb="FFFF0000"/>
        <rFont val="돋움"/>
        <family val="3"/>
        <charset val="129"/>
      </rPr>
      <t>관급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포함</t>
    </r>
    <r>
      <rPr>
        <sz val="13"/>
        <color rgb="FFFF0000"/>
        <rFont val="Arial Narrow"/>
        <family val="2"/>
      </rPr>
      <t>/</t>
    </r>
    <r>
      <rPr>
        <sz val="13"/>
        <color rgb="FFFF0000"/>
        <rFont val="돋움"/>
        <family val="3"/>
        <charset val="129"/>
      </rPr>
      <t>제외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중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적은금액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적용</t>
    </r>
    <r>
      <rPr>
        <sz val="13"/>
        <color rgb="FFFF0000"/>
        <rFont val="Arial Narrow"/>
        <family val="2"/>
      </rPr>
      <t>)</t>
    </r>
    <phoneticPr fontId="1" type="noConversion"/>
  </si>
  <si>
    <t>간 접 노 무 비</t>
  </si>
  <si>
    <t>재료비</t>
    <phoneticPr fontId="1" type="noConversion"/>
  </si>
  <si>
    <t>직접인건비</t>
    <phoneticPr fontId="1" type="noConversion"/>
  </si>
  <si>
    <t>경 비</t>
  </si>
  <si>
    <t>기  계  경  비</t>
  </si>
  <si>
    <r>
      <rPr>
        <sz val="13"/>
        <rFont val="돋움"/>
        <family val="3"/>
        <charset val="129"/>
      </rPr>
      <t>관급자재</t>
    </r>
    <r>
      <rPr>
        <sz val="13"/>
        <rFont val="Arial Narrow"/>
        <family val="2"/>
      </rPr>
      <t>(</t>
    </r>
    <r>
      <rPr>
        <sz val="13"/>
        <rFont val="돋움"/>
        <family val="3"/>
        <charset val="129"/>
      </rPr>
      <t>수수료제외</t>
    </r>
    <r>
      <rPr>
        <sz val="13"/>
        <rFont val="Arial Narrow"/>
        <family val="2"/>
      </rPr>
      <t>)</t>
    </r>
    <phoneticPr fontId="1" type="noConversion"/>
  </si>
  <si>
    <t>퇴직공제부금비</t>
    <phoneticPr fontId="31" type="noConversion"/>
  </si>
  <si>
    <t>직접노무비 * 2.3%</t>
    <phoneticPr fontId="1" type="noConversion"/>
  </si>
  <si>
    <t>산 재 보 험 료</t>
  </si>
  <si>
    <t>노무비 * 3.56%</t>
    <phoneticPr fontId="31" type="noConversion"/>
  </si>
  <si>
    <t>고 용 보 험 료</t>
    <phoneticPr fontId="31" type="noConversion"/>
  </si>
  <si>
    <t>노무비 * 1.01%</t>
    <phoneticPr fontId="31" type="noConversion"/>
  </si>
  <si>
    <t>연 금 보 험 료</t>
    <phoneticPr fontId="31" type="noConversion"/>
  </si>
  <si>
    <t>직접노무비 * 4.75%</t>
    <phoneticPr fontId="31" type="noConversion"/>
  </si>
  <si>
    <r>
      <t>(1</t>
    </r>
    <r>
      <rPr>
        <sz val="13"/>
        <color rgb="FFFF0000"/>
        <rFont val="돋움"/>
        <family val="3"/>
        <charset val="129"/>
      </rPr>
      <t>개월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미만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제외</t>
    </r>
    <r>
      <rPr>
        <sz val="13"/>
        <color rgb="FFFF0000"/>
        <rFont val="Arial Narrow"/>
        <family val="2"/>
      </rPr>
      <t>)</t>
    </r>
    <phoneticPr fontId="1" type="noConversion"/>
  </si>
  <si>
    <t>관급포합</t>
    <phoneticPr fontId="1" type="noConversion"/>
  </si>
  <si>
    <t>안 전 관 리 비</t>
    <phoneticPr fontId="31" type="noConversion"/>
  </si>
  <si>
    <t>(재료비+직.노) * 3.11%</t>
    <phoneticPr fontId="1" type="noConversion"/>
  </si>
  <si>
    <r>
      <t>(2</t>
    </r>
    <r>
      <rPr>
        <sz val="13"/>
        <color rgb="FFFF0000"/>
        <rFont val="돋움"/>
        <family val="3"/>
        <charset val="129"/>
      </rPr>
      <t>천만원이상만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적용</t>
    </r>
    <r>
      <rPr>
        <sz val="13"/>
        <color rgb="FFFF0000"/>
        <rFont val="Arial Narrow"/>
        <family val="2"/>
      </rPr>
      <t>)</t>
    </r>
    <phoneticPr fontId="1" type="noConversion"/>
  </si>
  <si>
    <t>관급제외</t>
    <phoneticPr fontId="1" type="noConversion"/>
  </si>
  <si>
    <t>건 강 보 험 료</t>
    <phoneticPr fontId="31" type="noConversion"/>
  </si>
  <si>
    <t>직접노무비 * 3.595%</t>
    <phoneticPr fontId="31" type="noConversion"/>
  </si>
  <si>
    <t>노인장기요양보험료</t>
    <phoneticPr fontId="31" type="noConversion"/>
  </si>
  <si>
    <t>건강보험료 * 13.14%</t>
    <phoneticPr fontId="31" type="noConversion"/>
  </si>
  <si>
    <t>기   타   경   비</t>
    <phoneticPr fontId="31" type="noConversion"/>
  </si>
  <si>
    <t>석 면 분 담 금</t>
    <phoneticPr fontId="31" type="noConversion"/>
  </si>
  <si>
    <t>노무비 * 0.006%</t>
    <phoneticPr fontId="31" type="noConversion"/>
  </si>
  <si>
    <t>임금채권부담금</t>
    <phoneticPr fontId="31" type="noConversion"/>
  </si>
  <si>
    <t>노무비 * 0.09%</t>
    <phoneticPr fontId="31" type="noConversion"/>
  </si>
  <si>
    <t xml:space="preserve"> 소     계</t>
  </si>
  <si>
    <r>
      <t xml:space="preserve">순공사원가  </t>
    </r>
    <r>
      <rPr>
        <b/>
        <sz val="12"/>
        <rFont val="HY그래픽M"/>
        <family val="1"/>
        <charset val="129"/>
      </rPr>
      <t>합계</t>
    </r>
    <phoneticPr fontId="31" type="noConversion"/>
  </si>
  <si>
    <t>일  반  관  리  비</t>
  </si>
  <si>
    <t>금액조정(천단위이하금액)</t>
    <phoneticPr fontId="1" type="noConversion"/>
  </si>
  <si>
    <t>이             윤</t>
    <phoneticPr fontId="31" type="noConversion"/>
  </si>
  <si>
    <t>폐 기 물 처 리 비</t>
    <phoneticPr fontId="31" type="noConversion"/>
  </si>
  <si>
    <t>공   급    가   액</t>
  </si>
  <si>
    <t>천원단위조정</t>
    <phoneticPr fontId="1" type="noConversion"/>
  </si>
  <si>
    <t>손해배상보험료(소방공사)</t>
    <phoneticPr fontId="1" type="noConversion"/>
  </si>
  <si>
    <t>공급가액 * 0.364%</t>
    <phoneticPr fontId="1" type="noConversion"/>
  </si>
  <si>
    <r>
      <t>부</t>
    </r>
    <r>
      <rPr>
        <b/>
        <sz val="11"/>
        <rFont val="Arial"/>
        <family val="2"/>
      </rPr>
      <t xml:space="preserve">     </t>
    </r>
    <r>
      <rPr>
        <b/>
        <sz val="11"/>
        <rFont val="굴림체"/>
        <family val="3"/>
        <charset val="129"/>
      </rPr>
      <t>가  가  치  세</t>
    </r>
    <phoneticPr fontId="31" type="noConversion"/>
  </si>
  <si>
    <t>공급가액 * 10%</t>
    <phoneticPr fontId="31" type="noConversion"/>
  </si>
  <si>
    <t>도      급      액</t>
  </si>
  <si>
    <t>관  급  자  재  비</t>
    <phoneticPr fontId="31" type="noConversion"/>
  </si>
  <si>
    <r>
      <t>(</t>
    </r>
    <r>
      <rPr>
        <sz val="13"/>
        <color rgb="FFFF0000"/>
        <rFont val="돋움"/>
        <family val="3"/>
        <charset val="129"/>
      </rPr>
      <t>공종별집계표</t>
    </r>
    <r>
      <rPr>
        <sz val="13"/>
        <color rgb="FFFF0000"/>
        <rFont val="Arial Narrow"/>
        <family val="2"/>
      </rPr>
      <t xml:space="preserve"> </t>
    </r>
    <r>
      <rPr>
        <sz val="13"/>
        <color rgb="FFFF0000"/>
        <rFont val="돋움"/>
        <family val="3"/>
        <charset val="129"/>
      </rPr>
      <t>연계</t>
    </r>
    <r>
      <rPr>
        <sz val="13"/>
        <color rgb="FFFF0000"/>
        <rFont val="Arial Narrow"/>
        <family val="2"/>
      </rPr>
      <t>)</t>
    </r>
    <phoneticPr fontId="1" type="noConversion"/>
  </si>
  <si>
    <t>대  관  업  무  비</t>
    <phoneticPr fontId="31" type="noConversion"/>
  </si>
  <si>
    <t>재 해 예 방 기 술 지 도 비</t>
    <phoneticPr fontId="31" type="noConversion"/>
  </si>
  <si>
    <t>총    공   사   비</t>
  </si>
  <si>
    <t>순공사비</t>
    <phoneticPr fontId="31" type="noConversion"/>
  </si>
  <si>
    <t>연 면 적</t>
    <phoneticPr fontId="31" type="noConversion"/>
  </si>
  <si>
    <t>평당금액</t>
    <phoneticPr fontId="31" type="noConversion"/>
  </si>
  <si>
    <t>010201  소화배관공사</t>
    <phoneticPr fontId="1" type="noConversion"/>
  </si>
  <si>
    <t>010202  철거공사</t>
    <phoneticPr fontId="1" type="noConversion"/>
  </si>
  <si>
    <t>직접노무비 * 5.0%</t>
    <phoneticPr fontId="31" type="noConversion"/>
  </si>
  <si>
    <t>(재료비+노무비) * 3.0%</t>
    <phoneticPr fontId="31" type="noConversion"/>
  </si>
  <si>
    <t>순공사원가 합계 * 4.0%</t>
    <phoneticPr fontId="31" type="noConversion"/>
  </si>
  <si>
    <t>(노무비+경비+일.관) * 8.0%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</si>
</sst>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#"/>
    <numFmt numFmtId="177" formatCode="#,###;\-#,###;#;"/>
    <numFmt numFmtId="181" formatCode="_-* #,##0.00_-;\-* #,##0.00_-;_-* &quot;-&quot;_-;_-@_-"/>
    <numFmt numFmtId="182" formatCode="0.000%"/>
    <numFmt numFmtId="183" formatCode="0.00_ "/>
    <numFmt numFmtId="184" formatCode="#,##0_ "/>
  </numFmts>
  <fonts count="5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25"/>
      <name val="굴림"/>
      <family val="3"/>
      <charset val="129"/>
    </font>
    <font>
      <b/>
      <sz val="24"/>
      <name val="HY견고딕"/>
      <family val="1"/>
      <charset val="129"/>
    </font>
    <font>
      <sz val="14"/>
      <name val="굴림"/>
      <family val="3"/>
      <charset val="129"/>
    </font>
    <font>
      <sz val="21"/>
      <name val="HY헤드라인M"/>
      <family val="1"/>
      <charset val="129"/>
    </font>
    <font>
      <sz val="20"/>
      <name val="HY헤드라인M"/>
      <family val="1"/>
      <charset val="129"/>
    </font>
    <font>
      <sz val="16"/>
      <name val="HY견고딕"/>
      <family val="1"/>
      <charset val="129"/>
    </font>
    <font>
      <b/>
      <sz val="16"/>
      <name val="굴림"/>
      <family val="3"/>
      <charset val="129"/>
    </font>
    <font>
      <sz val="18"/>
      <name val="HY헤드라인M"/>
      <family val="1"/>
      <charset val="129"/>
    </font>
    <font>
      <b/>
      <sz val="11"/>
      <name val="Arial Narrow"/>
      <family val="2"/>
    </font>
    <font>
      <b/>
      <sz val="20"/>
      <name val="굴림"/>
      <family val="3"/>
      <charset val="129"/>
    </font>
    <font>
      <b/>
      <sz val="20"/>
      <name val="Arial Narrow"/>
      <family val="2"/>
    </font>
    <font>
      <sz val="16"/>
      <name val="굴림"/>
      <family val="3"/>
      <charset val="129"/>
    </font>
    <font>
      <sz val="16"/>
      <name val="Arial Narrow"/>
      <family val="2"/>
    </font>
    <font>
      <b/>
      <sz val="18"/>
      <name val="Arial Narrow"/>
      <family val="2"/>
    </font>
    <font>
      <sz val="11"/>
      <name val="굴림"/>
      <family val="3"/>
      <charset val="129"/>
    </font>
    <font>
      <sz val="11"/>
      <name val="Arial Narrow"/>
      <family val="2"/>
    </font>
    <font>
      <sz val="10"/>
      <name val="Arial Narrow"/>
      <family val="2"/>
    </font>
    <font>
      <sz val="10"/>
      <name val="굴림"/>
      <family val="3"/>
      <charset val="129"/>
    </font>
    <font>
      <b/>
      <sz val="18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10"/>
      <name val="Arial Narrow"/>
      <family val="2"/>
    </font>
    <font>
      <b/>
      <sz val="22"/>
      <name val="HY그래픽M"/>
      <family val="1"/>
      <charset val="129"/>
    </font>
    <font>
      <sz val="11"/>
      <name val="굴림체"/>
      <family val="3"/>
      <charset val="129"/>
    </font>
    <font>
      <b/>
      <sz val="15"/>
      <name val="HY그래픽M"/>
      <family val="1"/>
      <charset val="129"/>
    </font>
    <font>
      <sz val="14"/>
      <name val="HY그래픽M"/>
      <family val="1"/>
      <charset val="129"/>
    </font>
    <font>
      <sz val="15"/>
      <name val="HY그래픽M"/>
      <family val="1"/>
      <charset val="129"/>
    </font>
    <font>
      <sz val="13"/>
      <name val="Arial"/>
      <family val="2"/>
    </font>
    <font>
      <b/>
      <sz val="14"/>
      <name val="HY그래픽M"/>
      <family val="1"/>
      <charset val="129"/>
    </font>
    <font>
      <sz val="12"/>
      <name val="HY그래픽M"/>
      <family val="1"/>
      <charset val="129"/>
    </font>
    <font>
      <b/>
      <sz val="12"/>
      <name val="HY그래픽M"/>
      <family val="1"/>
      <charset val="129"/>
    </font>
    <font>
      <b/>
      <sz val="14"/>
      <name val="굴림체"/>
      <family val="3"/>
      <charset val="129"/>
    </font>
    <font>
      <b/>
      <sz val="14"/>
      <name val="Arial Narrow"/>
      <family val="2"/>
    </font>
    <font>
      <sz val="12"/>
      <name val="Arial Narrow"/>
      <family val="2"/>
    </font>
    <font>
      <sz val="12"/>
      <name val="돋움"/>
      <family val="3"/>
      <charset val="129"/>
    </font>
    <font>
      <b/>
      <sz val="11"/>
      <name val="굴림체"/>
      <family val="3"/>
      <charset val="129"/>
    </font>
    <font>
      <sz val="13"/>
      <name val="Arial Narrow"/>
      <family val="2"/>
    </font>
    <font>
      <b/>
      <sz val="15"/>
      <name val="Arial Narrow"/>
      <family val="2"/>
    </font>
    <font>
      <sz val="13"/>
      <color rgb="FFFF0000"/>
      <name val="Arial Narrow"/>
      <family val="2"/>
    </font>
    <font>
      <sz val="13"/>
      <color rgb="FFFF0000"/>
      <name val="돋움"/>
      <family val="3"/>
      <charset val="129"/>
    </font>
    <font>
      <sz val="13"/>
      <name val="돋움"/>
      <family val="3"/>
      <charset val="129"/>
    </font>
    <font>
      <sz val="13"/>
      <color indexed="10"/>
      <name val="Arial Narrow"/>
      <family val="2"/>
    </font>
    <font>
      <sz val="12"/>
      <color rgb="FFFF0000"/>
      <name val="돋움"/>
      <family val="3"/>
      <charset val="129"/>
    </font>
    <font>
      <sz val="12"/>
      <color rgb="FFFF0000"/>
      <name val="Arial Narrow"/>
      <family val="2"/>
    </font>
    <font>
      <b/>
      <sz val="11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1"/>
      <name val="새굴림"/>
      <family val="1"/>
      <charset val="129"/>
    </font>
    <font>
      <b/>
      <sz val="13"/>
      <name val="Arial Narrow"/>
      <family val="2"/>
    </font>
    <font>
      <b/>
      <sz val="12"/>
      <name val="굴림체"/>
      <family val="3"/>
      <charset val="129"/>
    </font>
    <font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1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  <xf numFmtId="0" fontId="8" fillId="0" borderId="0"/>
    <xf numFmtId="3" fontId="20" fillId="0" borderId="0"/>
    <xf numFmtId="0" fontId="8" fillId="0" borderId="0">
      <alignment vertical="center"/>
    </xf>
    <xf numFmtId="0" fontId="8" fillId="0" borderId="0"/>
    <xf numFmtId="9" fontId="8" fillId="0" borderId="0" applyFont="0" applyFill="0" applyBorder="0" applyAlignment="0" applyProtection="0">
      <alignment vertical="center"/>
    </xf>
  </cellStyleXfs>
  <cellXfs count="219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9" fillId="0" borderId="0" xfId="2" applyFont="1"/>
    <xf numFmtId="0" fontId="10" fillId="0" borderId="3" xfId="2" applyFont="1" applyBorder="1" applyAlignment="1">
      <alignment horizontal="center" vertical="center" shrinkToFit="1"/>
    </xf>
    <xf numFmtId="41" fontId="11" fillId="0" borderId="0" xfId="3" applyFont="1" applyAlignment="1">
      <alignment horizontal="center"/>
    </xf>
    <xf numFmtId="0" fontId="11" fillId="0" borderId="0" xfId="2" applyFont="1"/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horizontal="center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181" fontId="11" fillId="0" borderId="0" xfId="3" applyNumberFormat="1" applyFont="1" applyAlignment="1"/>
    <xf numFmtId="0" fontId="17" fillId="0" borderId="0" xfId="4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17" fillId="0" borderId="16" xfId="4" applyFont="1" applyBorder="1" applyAlignment="1">
      <alignment horizontal="center" vertical="center"/>
    </xf>
    <xf numFmtId="0" fontId="17" fillId="0" borderId="17" xfId="4" applyFont="1" applyBorder="1" applyAlignment="1">
      <alignment horizontal="center" vertical="center"/>
    </xf>
    <xf numFmtId="0" fontId="22" fillId="0" borderId="17" xfId="4" applyFont="1" applyBorder="1" applyAlignment="1">
      <alignment horizontal="center" vertical="center"/>
    </xf>
    <xf numFmtId="0" fontId="17" fillId="0" borderId="0" xfId="4" applyFont="1" applyAlignment="1">
      <alignment horizontal="left" vertical="center"/>
    </xf>
    <xf numFmtId="0" fontId="17" fillId="0" borderId="16" xfId="4" applyFont="1" applyBorder="1" applyAlignment="1">
      <alignment horizontal="right" vertical="center"/>
    </xf>
    <xf numFmtId="0" fontId="17" fillId="0" borderId="0" xfId="4" applyFont="1" applyAlignment="1">
      <alignment horizontal="right" vertical="center"/>
    </xf>
    <xf numFmtId="0" fontId="29" fillId="0" borderId="0" xfId="4" applyFont="1" applyAlignment="1">
      <alignment horizontal="left" vertical="center"/>
    </xf>
    <xf numFmtId="0" fontId="28" fillId="0" borderId="0" xfId="4" applyFont="1" applyAlignment="1">
      <alignment horizontal="left" vertical="center"/>
    </xf>
    <xf numFmtId="0" fontId="28" fillId="0" borderId="0" xfId="4" applyFont="1" applyAlignment="1">
      <alignment horizontal="center" vertical="center"/>
    </xf>
    <xf numFmtId="0" fontId="17" fillId="0" borderId="18" xfId="4" applyFont="1" applyBorder="1" applyAlignment="1">
      <alignment horizontal="center" vertical="center"/>
    </xf>
    <xf numFmtId="0" fontId="17" fillId="0" borderId="19" xfId="4" applyFont="1" applyBorder="1" applyAlignment="1">
      <alignment horizontal="center" vertical="center"/>
    </xf>
    <xf numFmtId="0" fontId="17" fillId="0" borderId="19" xfId="4" applyFont="1" applyBorder="1" applyAlignment="1">
      <alignment horizontal="left" vertical="center"/>
    </xf>
    <xf numFmtId="0" fontId="17" fillId="0" borderId="20" xfId="4" applyFont="1" applyBorder="1" applyAlignment="1">
      <alignment horizontal="center" vertical="center"/>
    </xf>
    <xf numFmtId="182" fontId="32" fillId="0" borderId="0" xfId="8" applyNumberFormat="1" applyFont="1" applyAlignment="1">
      <alignment horizontal="centerContinuous"/>
    </xf>
    <xf numFmtId="0" fontId="33" fillId="0" borderId="0" xfId="7" applyFont="1" applyAlignment="1">
      <alignment horizontal="centerContinuous"/>
    </xf>
    <xf numFmtId="41" fontId="33" fillId="0" borderId="0" xfId="3" applyFont="1" applyAlignment="1">
      <alignment horizontal="centerContinuous"/>
    </xf>
    <xf numFmtId="0" fontId="34" fillId="0" borderId="19" xfId="7" quotePrefix="1" applyFont="1" applyBorder="1"/>
    <xf numFmtId="0" fontId="36" fillId="0" borderId="19" xfId="7" applyFont="1" applyBorder="1"/>
    <xf numFmtId="0" fontId="34" fillId="0" borderId="19" xfId="7" applyFont="1" applyBorder="1"/>
    <xf numFmtId="0" fontId="33" fillId="0" borderId="0" xfId="7" applyFont="1"/>
    <xf numFmtId="0" fontId="33" fillId="0" borderId="0" xfId="7" applyFont="1" applyAlignment="1">
      <alignment horizontal="center"/>
    </xf>
    <xf numFmtId="0" fontId="37" fillId="0" borderId="0" xfId="7" applyFont="1" applyAlignment="1">
      <alignment horizontal="right"/>
    </xf>
    <xf numFmtId="182" fontId="32" fillId="0" borderId="0" xfId="8" applyNumberFormat="1" applyFont="1" applyAlignment="1"/>
    <xf numFmtId="41" fontId="33" fillId="0" borderId="0" xfId="3" applyFont="1" applyAlignment="1"/>
    <xf numFmtId="0" fontId="38" fillId="2" borderId="22" xfId="7" quotePrefix="1" applyFont="1" applyFill="1" applyBorder="1" applyAlignment="1">
      <alignment horizontal="center" vertical="center"/>
    </xf>
    <xf numFmtId="0" fontId="38" fillId="2" borderId="23" xfId="7" applyFont="1" applyFill="1" applyBorder="1" applyAlignment="1">
      <alignment horizontal="center" vertical="center"/>
    </xf>
    <xf numFmtId="0" fontId="38" fillId="2" borderId="24" xfId="7" quotePrefix="1" applyFont="1" applyFill="1" applyBorder="1" applyAlignment="1">
      <alignment horizontal="center" vertical="center"/>
    </xf>
    <xf numFmtId="0" fontId="38" fillId="2" borderId="22" xfId="7" applyFont="1" applyFill="1" applyBorder="1" applyAlignment="1">
      <alignment horizontal="center" vertical="center"/>
    </xf>
    <xf numFmtId="182" fontId="39" fillId="2" borderId="25" xfId="8" applyNumberFormat="1" applyFont="1" applyFill="1" applyBorder="1" applyAlignment="1">
      <alignment horizontal="center" vertical="center"/>
    </xf>
    <xf numFmtId="0" fontId="41" fillId="0" borderId="26" xfId="7" applyFont="1" applyBorder="1" applyAlignment="1">
      <alignment vertical="center"/>
    </xf>
    <xf numFmtId="0" fontId="41" fillId="0" borderId="27" xfId="7" applyFont="1" applyBorder="1" applyAlignment="1">
      <alignment vertical="center"/>
    </xf>
    <xf numFmtId="41" fontId="42" fillId="0" borderId="0" xfId="3" applyFont="1">
      <alignment vertical="center"/>
    </xf>
    <xf numFmtId="0" fontId="42" fillId="0" borderId="0" xfId="7" applyFont="1" applyAlignment="1">
      <alignment vertical="center"/>
    </xf>
    <xf numFmtId="0" fontId="41" fillId="0" borderId="0" xfId="7" applyFont="1" applyAlignment="1">
      <alignment vertical="center"/>
    </xf>
    <xf numFmtId="0" fontId="37" fillId="0" borderId="15" xfId="7" quotePrefix="1" applyFont="1" applyBorder="1" applyAlignment="1">
      <alignment horizontal="center" vertical="center"/>
    </xf>
    <xf numFmtId="41" fontId="41" fillId="2" borderId="29" xfId="3" applyFont="1" applyFill="1" applyBorder="1" applyAlignment="1">
      <alignment horizontal="right" vertical="center"/>
    </xf>
    <xf numFmtId="0" fontId="25" fillId="0" borderId="13" xfId="7" applyFont="1" applyBorder="1" applyAlignment="1">
      <alignment horizontal="right" vertical="center"/>
    </xf>
    <xf numFmtId="0" fontId="44" fillId="0" borderId="30" xfId="7" applyFont="1" applyBorder="1"/>
    <xf numFmtId="182" fontId="45" fillId="0" borderId="2" xfId="8" applyNumberFormat="1" applyFont="1" applyBorder="1">
      <alignment vertical="center"/>
    </xf>
    <xf numFmtId="0" fontId="44" fillId="0" borderId="26" xfId="7" applyFont="1" applyBorder="1"/>
    <xf numFmtId="0" fontId="44" fillId="0" borderId="27" xfId="7" applyFont="1" applyBorder="1"/>
    <xf numFmtId="0" fontId="46" fillId="0" borderId="27" xfId="7" applyFont="1" applyBorder="1"/>
    <xf numFmtId="41" fontId="44" fillId="0" borderId="0" xfId="3" applyFont="1" applyAlignment="1"/>
    <xf numFmtId="0" fontId="44" fillId="0" borderId="0" xfId="7" applyFont="1"/>
    <xf numFmtId="0" fontId="37" fillId="0" borderId="17" xfId="7" quotePrefix="1" applyFont="1" applyBorder="1" applyAlignment="1">
      <alignment horizontal="center" vertical="center"/>
    </xf>
    <xf numFmtId="41" fontId="41" fillId="0" borderId="31" xfId="3" applyFont="1" applyBorder="1" applyAlignment="1">
      <alignment horizontal="right" vertical="center"/>
    </xf>
    <xf numFmtId="0" fontId="25" fillId="0" borderId="32" xfId="7" applyFont="1" applyBorder="1" applyAlignment="1">
      <alignment horizontal="right" vertical="center"/>
    </xf>
    <xf numFmtId="0" fontId="44" fillId="0" borderId="33" xfId="7" applyFont="1" applyBorder="1"/>
    <xf numFmtId="182" fontId="45" fillId="0" borderId="34" xfId="8" applyNumberFormat="1" applyFont="1" applyBorder="1">
      <alignment vertical="center"/>
    </xf>
    <xf numFmtId="0" fontId="37" fillId="0" borderId="35" xfId="7" quotePrefix="1" applyFont="1" applyBorder="1" applyAlignment="1">
      <alignment horizontal="center" vertical="center"/>
    </xf>
    <xf numFmtId="41" fontId="41" fillId="0" borderId="36" xfId="3" applyFont="1" applyBorder="1" applyAlignment="1">
      <alignment horizontal="right" vertical="center"/>
    </xf>
    <xf numFmtId="0" fontId="25" fillId="0" borderId="37" xfId="7" applyFont="1" applyBorder="1" applyAlignment="1">
      <alignment horizontal="right" vertical="center"/>
    </xf>
    <xf numFmtId="0" fontId="44" fillId="0" borderId="38" xfId="7" applyFont="1" applyBorder="1"/>
    <xf numFmtId="41" fontId="41" fillId="0" borderId="39" xfId="3" applyFont="1" applyBorder="1" applyAlignment="1">
      <alignment horizontal="right" vertical="center"/>
    </xf>
    <xf numFmtId="0" fontId="25" fillId="0" borderId="40" xfId="7" applyFont="1" applyBorder="1" applyAlignment="1">
      <alignment horizontal="right" vertical="center"/>
    </xf>
    <xf numFmtId="0" fontId="44" fillId="0" borderId="41" xfId="7" applyFont="1" applyBorder="1"/>
    <xf numFmtId="0" fontId="37" fillId="0" borderId="43" xfId="7" quotePrefix="1" applyFont="1" applyBorder="1" applyAlignment="1">
      <alignment horizontal="center" vertical="center"/>
    </xf>
    <xf numFmtId="0" fontId="42" fillId="0" borderId="13" xfId="7" applyFont="1" applyBorder="1" applyAlignment="1">
      <alignment horizontal="left" vertical="center"/>
    </xf>
    <xf numFmtId="0" fontId="37" fillId="0" borderId="47" xfId="7" quotePrefix="1" applyFont="1" applyBorder="1" applyAlignment="1">
      <alignment horizontal="center" vertical="center"/>
    </xf>
    <xf numFmtId="41" fontId="41" fillId="0" borderId="47" xfId="3" applyFont="1" applyBorder="1" applyAlignment="1">
      <alignment horizontal="right" vertical="center"/>
    </xf>
    <xf numFmtId="0" fontId="42" fillId="3" borderId="46" xfId="7" applyFont="1" applyFill="1" applyBorder="1" applyAlignment="1">
      <alignment horizontal="left" vertical="center"/>
    </xf>
    <xf numFmtId="182" fontId="45" fillId="4" borderId="34" xfId="8" applyNumberFormat="1" applyFont="1" applyFill="1" applyBorder="1">
      <alignment vertical="center"/>
    </xf>
    <xf numFmtId="41" fontId="44" fillId="0" borderId="2" xfId="1" applyFont="1" applyBorder="1" applyAlignment="1"/>
    <xf numFmtId="0" fontId="37" fillId="0" borderId="49" xfId="7" quotePrefix="1" applyFont="1" applyBorder="1" applyAlignment="1">
      <alignment horizontal="center" vertical="center"/>
    </xf>
    <xf numFmtId="0" fontId="42" fillId="0" borderId="40" xfId="7" applyFont="1" applyBorder="1" applyAlignment="1">
      <alignment horizontal="left" vertical="center"/>
    </xf>
    <xf numFmtId="0" fontId="37" fillId="0" borderId="30" xfId="7" applyFont="1" applyBorder="1" applyAlignment="1">
      <alignment horizontal="center" vertical="center"/>
    </xf>
    <xf numFmtId="41" fontId="41" fillId="2" borderId="31" xfId="3" applyFont="1" applyFill="1" applyBorder="1" applyAlignment="1">
      <alignment horizontal="right" vertical="center"/>
    </xf>
    <xf numFmtId="0" fontId="42" fillId="0" borderId="32" xfId="7" applyFont="1" applyBorder="1" applyAlignment="1">
      <alignment horizontal="left" vertical="center"/>
    </xf>
    <xf numFmtId="41" fontId="46" fillId="0" borderId="2" xfId="1" applyFont="1" applyBorder="1" applyAlignment="1"/>
    <xf numFmtId="0" fontId="37" fillId="0" borderId="47" xfId="7" applyFont="1" applyBorder="1" applyAlignment="1">
      <alignment horizontal="center" vertical="center"/>
    </xf>
    <xf numFmtId="0" fontId="42" fillId="0" borderId="46" xfId="7" applyFont="1" applyBorder="1" applyAlignment="1">
      <alignment horizontal="left" vertical="center"/>
    </xf>
    <xf numFmtId="41" fontId="44" fillId="0" borderId="2" xfId="3" applyFont="1" applyBorder="1" applyAlignment="1"/>
    <xf numFmtId="0" fontId="44" fillId="0" borderId="2" xfId="7" applyFont="1" applyBorder="1"/>
    <xf numFmtId="0" fontId="44" fillId="0" borderId="50" xfId="7" applyFont="1" applyBorder="1"/>
    <xf numFmtId="41" fontId="48" fillId="0" borderId="2" xfId="3" applyFont="1" applyBorder="1" applyAlignment="1"/>
    <xf numFmtId="183" fontId="44" fillId="0" borderId="2" xfId="7" applyNumberFormat="1" applyFont="1" applyBorder="1"/>
    <xf numFmtId="0" fontId="42" fillId="0" borderId="46" xfId="7" applyFont="1" applyBorder="1" applyAlignment="1">
      <alignment horizontal="left" vertical="center" shrinkToFit="1"/>
    </xf>
    <xf numFmtId="0" fontId="24" fillId="0" borderId="33" xfId="7" applyFont="1" applyBorder="1"/>
    <xf numFmtId="181" fontId="44" fillId="0" borderId="2" xfId="3" applyNumberFormat="1" applyFont="1" applyBorder="1" applyAlignment="1"/>
    <xf numFmtId="0" fontId="44" fillId="0" borderId="51" xfId="7" applyFont="1" applyBorder="1"/>
    <xf numFmtId="184" fontId="49" fillId="0" borderId="27" xfId="7" quotePrefix="1" applyNumberFormat="1" applyFont="1" applyBorder="1" applyAlignment="1">
      <alignment horizontal="left" vertical="center"/>
    </xf>
    <xf numFmtId="0" fontId="37" fillId="0" borderId="38" xfId="7" quotePrefix="1" applyFont="1" applyBorder="1" applyAlignment="1">
      <alignment horizontal="center" vertical="center"/>
    </xf>
    <xf numFmtId="41" fontId="49" fillId="0" borderId="27" xfId="3" applyFont="1" applyBorder="1" applyAlignment="1"/>
    <xf numFmtId="41" fontId="41" fillId="0" borderId="54" xfId="3" applyFont="1" applyBorder="1" applyAlignment="1">
      <alignment horizontal="right" vertical="center"/>
    </xf>
    <xf numFmtId="0" fontId="42" fillId="0" borderId="55" xfId="7" applyFont="1" applyBorder="1" applyAlignment="1">
      <alignment horizontal="left" vertical="center"/>
    </xf>
    <xf numFmtId="0" fontId="44" fillId="0" borderId="56" xfId="7" applyFont="1" applyBorder="1"/>
    <xf numFmtId="0" fontId="44" fillId="0" borderId="57" xfId="7" applyFont="1" applyBorder="1"/>
    <xf numFmtId="0" fontId="42" fillId="3" borderId="32" xfId="7" applyFont="1" applyFill="1" applyBorder="1" applyAlignment="1">
      <alignment horizontal="left" vertical="center"/>
    </xf>
    <xf numFmtId="0" fontId="44" fillId="0" borderId="58" xfId="7" applyFont="1" applyBorder="1"/>
    <xf numFmtId="0" fontId="50" fillId="0" borderId="2" xfId="7" applyFont="1" applyBorder="1" applyAlignment="1">
      <alignment horizontal="center"/>
    </xf>
    <xf numFmtId="0" fontId="41" fillId="0" borderId="33" xfId="7" applyFont="1" applyBorder="1"/>
    <xf numFmtId="41" fontId="44" fillId="0" borderId="2" xfId="3" applyFont="1" applyBorder="1" applyAlignment="1">
      <alignment horizontal="center"/>
    </xf>
    <xf numFmtId="41" fontId="51" fillId="0" borderId="47" xfId="3" applyFont="1" applyBorder="1" applyAlignment="1">
      <alignment horizontal="right" vertical="center"/>
    </xf>
    <xf numFmtId="41" fontId="44" fillId="0" borderId="0" xfId="3" applyFont="1" applyBorder="1" applyAlignment="1">
      <alignment horizontal="center"/>
    </xf>
    <xf numFmtId="41" fontId="44" fillId="0" borderId="0" xfId="3" applyFont="1" applyBorder="1" applyAlignment="1"/>
    <xf numFmtId="3" fontId="41" fillId="0" borderId="33" xfId="7" applyNumberFormat="1" applyFont="1" applyBorder="1"/>
    <xf numFmtId="0" fontId="44" fillId="0" borderId="61" xfId="7" applyFont="1" applyBorder="1"/>
    <xf numFmtId="41" fontId="44" fillId="0" borderId="0" xfId="7" applyNumberFormat="1" applyFont="1"/>
    <xf numFmtId="41" fontId="41" fillId="0" borderId="29" xfId="3" applyFont="1" applyBorder="1" applyAlignment="1">
      <alignment horizontal="right" vertical="center"/>
    </xf>
    <xf numFmtId="3" fontId="41" fillId="0" borderId="30" xfId="7" applyNumberFormat="1" applyFont="1" applyBorder="1"/>
    <xf numFmtId="41" fontId="53" fillId="2" borderId="54" xfId="3" applyFont="1" applyFill="1" applyBorder="1" applyAlignment="1">
      <alignment horizontal="right" vertical="center"/>
    </xf>
    <xf numFmtId="41" fontId="42" fillId="0" borderId="63" xfId="3" applyFont="1" applyBorder="1" applyAlignment="1">
      <alignment horizontal="left" vertical="center"/>
    </xf>
    <xf numFmtId="0" fontId="44" fillId="0" borderId="64" xfId="7" applyFont="1" applyBorder="1"/>
    <xf numFmtId="41" fontId="44" fillId="0" borderId="27" xfId="3" applyFont="1" applyBorder="1" applyAlignment="1"/>
    <xf numFmtId="41" fontId="54" fillId="0" borderId="63" xfId="3" applyFont="1" applyBorder="1" applyAlignment="1">
      <alignment horizontal="left" vertical="center"/>
    </xf>
    <xf numFmtId="182" fontId="45" fillId="0" borderId="14" xfId="8" applyNumberFormat="1" applyFont="1" applyBorder="1">
      <alignment vertical="center"/>
    </xf>
    <xf numFmtId="0" fontId="41" fillId="0" borderId="0" xfId="7" quotePrefix="1" applyFont="1" applyAlignment="1">
      <alignment horizontal="center" vertical="center"/>
    </xf>
    <xf numFmtId="0" fontId="41" fillId="0" borderId="0" xfId="7" applyFont="1" applyAlignment="1">
      <alignment horizontal="center" vertical="center"/>
    </xf>
    <xf numFmtId="41" fontId="55" fillId="0" borderId="0" xfId="3" applyFont="1" applyAlignment="1">
      <alignment horizontal="right" vertical="center"/>
    </xf>
    <xf numFmtId="41" fontId="56" fillId="0" borderId="0" xfId="3" applyFont="1" applyAlignment="1">
      <alignment horizontal="right" vertical="center"/>
    </xf>
    <xf numFmtId="182" fontId="45" fillId="0" borderId="0" xfId="8" applyNumberFormat="1" applyFont="1">
      <alignment vertical="center"/>
    </xf>
    <xf numFmtId="0" fontId="57" fillId="0" borderId="65" xfId="7" applyFont="1" applyBorder="1" applyAlignment="1">
      <alignment horizontal="center" vertical="center"/>
    </xf>
    <xf numFmtId="41" fontId="55" fillId="0" borderId="66" xfId="3" applyFont="1" applyBorder="1" applyAlignment="1">
      <alignment horizontal="center" vertical="center"/>
    </xf>
    <xf numFmtId="41" fontId="41" fillId="0" borderId="0" xfId="3" applyFont="1" applyAlignment="1">
      <alignment horizontal="right" vertical="center"/>
    </xf>
    <xf numFmtId="0" fontId="57" fillId="0" borderId="10" xfId="7" applyFont="1" applyBorder="1" applyAlignment="1">
      <alignment horizontal="center" vertical="center"/>
    </xf>
    <xf numFmtId="41" fontId="55" fillId="0" borderId="14" xfId="3" applyFont="1" applyBorder="1" applyAlignment="1">
      <alignment horizontal="center" vertical="center"/>
    </xf>
    <xf numFmtId="0" fontId="57" fillId="0" borderId="67" xfId="7" applyFont="1" applyBorder="1" applyAlignment="1">
      <alignment horizontal="center" vertical="center"/>
    </xf>
    <xf numFmtId="41" fontId="55" fillId="0" borderId="68" xfId="3" applyFont="1" applyBorder="1" applyAlignment="1">
      <alignment horizontal="center" vertical="center"/>
    </xf>
    <xf numFmtId="0" fontId="58" fillId="0" borderId="0" xfId="7" applyFont="1"/>
    <xf numFmtId="0" fontId="55" fillId="0" borderId="0" xfId="7" applyFont="1"/>
    <xf numFmtId="41" fontId="55" fillId="0" borderId="0" xfId="3" applyFont="1" applyAlignment="1"/>
    <xf numFmtId="41" fontId="55" fillId="0" borderId="0" xfId="7" applyNumberFormat="1" applyFont="1"/>
    <xf numFmtId="0" fontId="58" fillId="0" borderId="0" xfId="7" applyFont="1" applyAlignment="1">
      <alignment horizontal="center"/>
    </xf>
    <xf numFmtId="182" fontId="45" fillId="0" borderId="0" xfId="8" applyNumberFormat="1" applyFont="1" applyAlignment="1"/>
    <xf numFmtId="41" fontId="58" fillId="0" borderId="0" xfId="3" applyFont="1" applyAlignment="1"/>
    <xf numFmtId="0" fontId="5" fillId="0" borderId="2" xfId="0" applyFont="1" applyBorder="1" applyAlignment="1">
      <alignment vertical="center" wrapText="1"/>
    </xf>
    <xf numFmtId="37" fontId="5" fillId="0" borderId="2" xfId="0" applyNumberFormat="1" applyFont="1" applyBorder="1" applyAlignment="1">
      <alignment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8" fillId="0" borderId="0" xfId="4" applyFont="1" applyAlignment="1">
      <alignment horizontal="right" vertical="center"/>
    </xf>
    <xf numFmtId="41" fontId="17" fillId="0" borderId="0" xfId="4" applyNumberFormat="1" applyFont="1" applyAlignment="1">
      <alignment horizontal="right" vertical="center"/>
    </xf>
    <xf numFmtId="41" fontId="17" fillId="0" borderId="0" xfId="4" applyNumberFormat="1" applyFont="1" applyAlignment="1">
      <alignment horizontal="center" vertical="center"/>
    </xf>
    <xf numFmtId="3" fontId="21" fillId="0" borderId="0" xfId="5" applyFont="1" applyAlignment="1" applyProtection="1">
      <alignment horizontal="center" vertical="center"/>
      <protection locked="0"/>
    </xf>
    <xf numFmtId="0" fontId="28" fillId="0" borderId="16" xfId="4" applyFont="1" applyBorder="1" applyAlignment="1">
      <alignment horizontal="right" vertical="center"/>
    </xf>
    <xf numFmtId="0" fontId="17" fillId="0" borderId="0" xfId="4" applyFont="1" applyAlignment="1">
      <alignment horizontal="right" vertical="center"/>
    </xf>
    <xf numFmtId="0" fontId="18" fillId="0" borderId="0" xfId="4" applyFont="1" applyAlignment="1">
      <alignment horizontal="center" vertical="center"/>
    </xf>
    <xf numFmtId="0" fontId="19" fillId="0" borderId="0" xfId="4" applyFont="1" applyAlignment="1">
      <alignment horizontal="center" vertical="center"/>
    </xf>
    <xf numFmtId="0" fontId="23" fillId="0" borderId="4" xfId="4" applyFont="1" applyBorder="1" applyAlignment="1">
      <alignment horizontal="center" vertical="center" textRotation="255"/>
    </xf>
    <xf numFmtId="0" fontId="24" fillId="0" borderId="10" xfId="4" applyFont="1" applyBorder="1" applyAlignment="1">
      <alignment horizontal="center" vertical="center" textRotation="255"/>
    </xf>
    <xf numFmtId="0" fontId="17" fillId="0" borderId="5" xfId="4" applyFont="1" applyBorder="1" applyAlignment="1">
      <alignment horizontal="center" vertical="center"/>
    </xf>
    <xf numFmtId="0" fontId="8" fillId="0" borderId="6" xfId="6" applyBorder="1" applyAlignment="1">
      <alignment horizontal="center" vertical="center"/>
    </xf>
    <xf numFmtId="0" fontId="8" fillId="0" borderId="7" xfId="6" applyBorder="1" applyAlignment="1">
      <alignment horizontal="center" vertical="center"/>
    </xf>
    <xf numFmtId="0" fontId="8" fillId="0" borderId="11" xfId="6" applyBorder="1" applyAlignment="1">
      <alignment horizontal="center" vertical="center"/>
    </xf>
    <xf numFmtId="0" fontId="8" fillId="0" borderId="12" xfId="6" applyBorder="1" applyAlignment="1">
      <alignment horizontal="center" vertical="center"/>
    </xf>
    <xf numFmtId="0" fontId="8" fillId="0" borderId="13" xfId="6" applyBorder="1" applyAlignment="1">
      <alignment horizontal="center" vertical="center"/>
    </xf>
    <xf numFmtId="0" fontId="23" fillId="0" borderId="8" xfId="4" applyFont="1" applyBorder="1" applyAlignment="1">
      <alignment horizontal="center" vertical="center" textRotation="255"/>
    </xf>
    <xf numFmtId="0" fontId="24" fillId="0" borderId="14" xfId="4" applyFont="1" applyBorder="1" applyAlignment="1">
      <alignment horizontal="center" vertical="center" textRotation="255"/>
    </xf>
    <xf numFmtId="0" fontId="24" fillId="0" borderId="5" xfId="4" applyFont="1" applyBorder="1" applyAlignment="1">
      <alignment horizontal="center" vertical="center"/>
    </xf>
    <xf numFmtId="0" fontId="23" fillId="0" borderId="5" xfId="4" applyFont="1" applyBorder="1" applyAlignment="1">
      <alignment horizontal="center" vertical="center" textRotation="255"/>
    </xf>
    <xf numFmtId="0" fontId="24" fillId="0" borderId="11" xfId="4" applyFont="1" applyBorder="1" applyAlignment="1">
      <alignment horizontal="center" vertical="center" textRotation="255"/>
    </xf>
    <xf numFmtId="0" fontId="25" fillId="0" borderId="5" xfId="4" applyFont="1" applyBorder="1" applyAlignment="1">
      <alignment horizontal="center" vertical="center"/>
    </xf>
    <xf numFmtId="3" fontId="21" fillId="0" borderId="6" xfId="5" applyFont="1" applyBorder="1" applyAlignment="1" applyProtection="1">
      <alignment horizontal="center" vertical="center"/>
      <protection locked="0"/>
    </xf>
    <xf numFmtId="3" fontId="21" fillId="0" borderId="9" xfId="5" applyFont="1" applyBorder="1" applyAlignment="1" applyProtection="1">
      <alignment horizontal="center" vertical="center"/>
      <protection locked="0"/>
    </xf>
    <xf numFmtId="3" fontId="21" fillId="0" borderId="11" xfId="5" applyFont="1" applyBorder="1" applyAlignment="1" applyProtection="1">
      <alignment horizontal="center" vertical="center"/>
      <protection locked="0"/>
    </xf>
    <xf numFmtId="3" fontId="21" fillId="0" borderId="12" xfId="5" applyFont="1" applyBorder="1" applyAlignment="1" applyProtection="1">
      <alignment horizontal="center" vertical="center"/>
      <protection locked="0"/>
    </xf>
    <xf numFmtId="3" fontId="21" fillId="0" borderId="15" xfId="5" applyFont="1" applyBorder="1" applyAlignment="1" applyProtection="1">
      <alignment horizontal="center" vertical="center"/>
      <protection locked="0"/>
    </xf>
    <xf numFmtId="0" fontId="22" fillId="0" borderId="0" xfId="4" applyFont="1" applyAlignment="1">
      <alignment horizontal="center" vertical="center"/>
    </xf>
    <xf numFmtId="0" fontId="27" fillId="0" borderId="16" xfId="4" applyFont="1" applyBorder="1" applyAlignment="1">
      <alignment horizontal="center" vertical="center" shrinkToFit="1"/>
    </xf>
    <xf numFmtId="0" fontId="27" fillId="0" borderId="0" xfId="4" applyFont="1" applyAlignment="1">
      <alignment horizontal="center" vertical="center" shrinkToFit="1"/>
    </xf>
    <xf numFmtId="0" fontId="27" fillId="0" borderId="17" xfId="4" applyFont="1" applyBorder="1" applyAlignment="1">
      <alignment horizontal="center" vertical="center" shrinkToFit="1"/>
    </xf>
    <xf numFmtId="0" fontId="27" fillId="0" borderId="16" xfId="4" applyFont="1" applyBorder="1" applyAlignment="1">
      <alignment horizontal="center" vertical="center"/>
    </xf>
    <xf numFmtId="0" fontId="27" fillId="0" borderId="0" xfId="4" applyFont="1" applyAlignment="1">
      <alignment horizontal="center" vertical="center"/>
    </xf>
    <xf numFmtId="0" fontId="27" fillId="0" borderId="17" xfId="4" applyFont="1" applyBorder="1" applyAlignment="1">
      <alignment horizontal="center" vertical="center"/>
    </xf>
    <xf numFmtId="0" fontId="43" fillId="2" borderId="52" xfId="2" quotePrefix="1" applyFont="1" applyFill="1" applyBorder="1" applyAlignment="1">
      <alignment horizontal="center" vertical="center"/>
    </xf>
    <xf numFmtId="0" fontId="43" fillId="2" borderId="62" xfId="2" applyFont="1" applyFill="1" applyBorder="1" applyAlignment="1">
      <alignment horizontal="center" vertical="center"/>
    </xf>
    <xf numFmtId="0" fontId="43" fillId="2" borderId="53" xfId="2" applyFont="1" applyFill="1" applyBorder="1" applyAlignment="1">
      <alignment horizontal="center" vertical="center"/>
    </xf>
    <xf numFmtId="0" fontId="37" fillId="0" borderId="52" xfId="7" quotePrefix="1" applyFont="1" applyBorder="1" applyAlignment="1">
      <alignment horizontal="center" vertical="center"/>
    </xf>
    <xf numFmtId="0" fontId="37" fillId="0" borderId="53" xfId="7" applyFont="1" applyBorder="1" applyAlignment="1">
      <alignment horizontal="center" vertical="center"/>
    </xf>
    <xf numFmtId="0" fontId="43" fillId="0" borderId="16" xfId="2" quotePrefix="1" applyFont="1" applyBorder="1" applyAlignment="1">
      <alignment horizontal="center" vertical="center"/>
    </xf>
    <xf numFmtId="0" fontId="43" fillId="0" borderId="0" xfId="2" applyFont="1" applyAlignment="1">
      <alignment horizontal="center" vertical="center"/>
    </xf>
    <xf numFmtId="0" fontId="43" fillId="0" borderId="17" xfId="2" applyFont="1" applyBorder="1" applyAlignment="1">
      <alignment horizontal="center" vertical="center"/>
    </xf>
    <xf numFmtId="0" fontId="43" fillId="0" borderId="59" xfId="2" applyFont="1" applyBorder="1" applyAlignment="1">
      <alignment horizontal="center" vertical="center"/>
    </xf>
    <xf numFmtId="0" fontId="43" fillId="0" borderId="45" xfId="2" applyFont="1" applyBorder="1" applyAlignment="1">
      <alignment horizontal="center" vertical="center"/>
    </xf>
    <xf numFmtId="0" fontId="43" fillId="0" borderId="60" xfId="2" applyFont="1" applyBorder="1" applyAlignment="1">
      <alignment horizontal="center" vertical="center"/>
    </xf>
    <xf numFmtId="0" fontId="43" fillId="0" borderId="59" xfId="2" quotePrefix="1" applyFont="1" applyBorder="1" applyAlignment="1">
      <alignment horizontal="center" vertical="center"/>
    </xf>
    <xf numFmtId="0" fontId="43" fillId="2" borderId="52" xfId="2" applyFont="1" applyFill="1" applyBorder="1" applyAlignment="1">
      <alignment horizontal="center" vertical="center"/>
    </xf>
    <xf numFmtId="0" fontId="30" fillId="0" borderId="0" xfId="7" applyFont="1" applyAlignment="1">
      <alignment horizontal="center"/>
    </xf>
    <xf numFmtId="0" fontId="38" fillId="2" borderId="21" xfId="7" quotePrefix="1" applyFont="1" applyFill="1" applyBorder="1" applyAlignment="1">
      <alignment horizontal="center" vertical="center"/>
    </xf>
    <xf numFmtId="0" fontId="38" fillId="2" borderId="22" xfId="7" applyFont="1" applyFill="1" applyBorder="1" applyAlignment="1">
      <alignment horizontal="center" vertical="center"/>
    </xf>
    <xf numFmtId="0" fontId="43" fillId="0" borderId="28" xfId="2" quotePrefix="1" applyFont="1" applyBorder="1" applyAlignment="1">
      <alignment horizontal="center" vertical="center" textRotation="255"/>
    </xf>
    <xf numFmtId="0" fontId="43" fillId="0" borderId="31" xfId="2" quotePrefix="1" applyFont="1" applyBorder="1" applyAlignment="1">
      <alignment horizontal="center" vertical="center" textRotation="255"/>
    </xf>
    <xf numFmtId="0" fontId="43" fillId="0" borderId="48" xfId="2" quotePrefix="1" applyFont="1" applyBorder="1" applyAlignment="1">
      <alignment horizontal="center" vertical="center" textRotation="255"/>
    </xf>
    <xf numFmtId="0" fontId="43" fillId="0" borderId="28" xfId="7" applyFont="1" applyBorder="1" applyAlignment="1">
      <alignment horizontal="center" vertical="center" textRotation="255"/>
    </xf>
    <xf numFmtId="0" fontId="43" fillId="0" borderId="31" xfId="7" applyFont="1" applyBorder="1" applyAlignment="1">
      <alignment horizontal="center" vertical="center" textRotation="255"/>
    </xf>
    <xf numFmtId="0" fontId="43" fillId="0" borderId="42" xfId="7" applyFont="1" applyBorder="1" applyAlignment="1">
      <alignment horizontal="center" vertical="center" textRotation="255"/>
    </xf>
    <xf numFmtId="0" fontId="43" fillId="0" borderId="48" xfId="7" applyFont="1" applyBorder="1" applyAlignment="1">
      <alignment horizontal="center" vertical="center" textRotation="255"/>
    </xf>
    <xf numFmtId="41" fontId="46" fillId="0" borderId="44" xfId="3" applyFont="1" applyBorder="1" applyAlignment="1"/>
    <xf numFmtId="0" fontId="7" fillId="0" borderId="45" xfId="0" applyFont="1" applyBorder="1" applyAlignment="1"/>
    <xf numFmtId="0" fontId="7" fillId="0" borderId="46" xfId="0" applyFont="1" applyBorder="1" applyAlignment="1"/>
    <xf numFmtId="41" fontId="48" fillId="0" borderId="44" xfId="3" applyFont="1" applyBorder="1" applyAlignment="1">
      <alignment horizontal="center"/>
    </xf>
    <xf numFmtId="41" fontId="48" fillId="0" borderId="46" xfId="3" applyFont="1" applyBorder="1" applyAlignment="1">
      <alignment horizontal="center"/>
    </xf>
    <xf numFmtId="0" fontId="43" fillId="0" borderId="17" xfId="2" applyFont="1" applyBorder="1" applyAlignment="1">
      <alignment horizontal="center" vertical="center" textRotation="255"/>
    </xf>
    <xf numFmtId="41" fontId="44" fillId="0" borderId="44" xfId="3" applyFont="1" applyBorder="1" applyAlignment="1">
      <alignment horizontal="center"/>
    </xf>
    <xf numFmtId="41" fontId="44" fillId="0" borderId="46" xfId="3" applyFont="1" applyBorder="1" applyAlignment="1">
      <alignment horizontal="center"/>
    </xf>
  </cellXfs>
  <cellStyles count="9">
    <cellStyle name="백분율 2" xfId="8" xr:uid="{00000000-0005-0000-0000-000000000000}"/>
    <cellStyle name="쉼표 [0]" xfId="1" builtinId="6"/>
    <cellStyle name="쉼표 [0] 2 2" xfId="3" xr:uid="{00000000-0005-0000-0000-000002000000}"/>
    <cellStyle name="표준" xfId="0" builtinId="0"/>
    <cellStyle name="표준_도량초등학교" xfId="5" xr:uid="{00000000-0005-0000-0000-000004000000}"/>
    <cellStyle name="표준_불국사" xfId="7" xr:uid="{00000000-0005-0000-0000-000005000000}"/>
    <cellStyle name="표준_상모내역서(토목)" xfId="4" xr:uid="{00000000-0005-0000-0000-000006000000}"/>
    <cellStyle name="표준_월성중학교 본관동 화장실 보수공사(전기분야)-우측" xfId="6" xr:uid="{00000000-0005-0000-0000-000007000000}"/>
    <cellStyle name="표준_한국기술교육대학(교학동)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2" name="Text 24">
          <a:extLst>
            <a:ext uri="{FF2B5EF4-FFF2-40B4-BE49-F238E27FC236}">
              <a16:creationId xmlns:a16="http://schemas.microsoft.com/office/drawing/2014/main" id="{CA4A1328-5854-4E9F-9A5F-950B81252A0E}"/>
            </a:ext>
          </a:extLst>
        </xdr:cNvPr>
        <xdr:cNvSpPr txBox="1">
          <a:spLocks noChangeArrowheads="1"/>
        </xdr:cNvSpPr>
      </xdr:nvSpPr>
      <xdr:spPr bwMode="auto">
        <a:xfrm>
          <a:off x="7029450" y="0"/>
          <a:ext cx="1047750" cy="0"/>
        </a:xfrm>
        <a:prstGeom prst="rect">
          <a:avLst/>
        </a:prstGeom>
        <a:solidFill>
          <a:srgbClr val="FFFFCC"/>
        </a:solidFill>
        <a:ln>
          <a:noFill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굴림체"/>
              <a:ea typeface="굴림체"/>
            </a:rPr>
            <a:t>   공   사   원   가   계   산   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44;&#44305;3\C\&#51076;&#54616;&#49328;&#50629;\&#51060;&#46041;&#46973;%20&#54028;&#51068;\&#51648;&#49328;&#46041;%20&#54616;&#49688;&#51333;&#4756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64;\&#47196;&#52972;%20&#46356;&#49828;&#53356;%20(d)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8197;&#53356;\project\&#50872;&#51652;&#48156;&#51204;&#49324;&#47924;&#49548;\&#47928;&#49436;\&#53685;&#49888;\JULE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9892;&#54665;&#50896;&#44032;\&#50629;&#52404;&#44592;&#49457;&#50900;&#48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49688;\D\KHS\&#54617;&#44368;&#48324;\&#47564;&#45909;&#44256;\&#53685;&#49888;&#45236;&#50669;&#49436;(&#52488;.&#51473;.&#44256;.99.11)&#48376;&#52397;&#508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2380;&#47532;&#50504;\CHOL2000\DOWN\My%20Documents\2000&#44204;&#51201;\4&#50900;\0413&#51204;&#49328;&#48376;&#4851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YANG\YSI\&#49444;&#44228;&#48143;&#44277;&#49324;\&#48376;&#44277;&#49324;\&#44148;&#49885;&#51200;&#51109;&#44256;\3&#52264;&#51613;&#49444;\&#51204;&#44592;&#49444;&#44228;&#49436;\Documents%20and%20Settings\NAMIL\Local%20Settings\Temporary%20Internet%20Files\Content.IE5\JJX3VP4W\JULE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4788;\&#47196;&#52972;%20&#46356;&#49828;&#53356;%20(d)\00&#44204;&#51201;\6.%20&#44592;&#53440;&#44277;&#49324;\&#51064;&#52380;&#49340;&#49328;%20&#54156;&#54532;&#51109;\&#51064;&#52380;&#49340;&#49328;&#45236;&#50669;&#49436;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864;\&#47196;&#52972;%20&#46356;&#49828;&#53356;%20(d)\&#49436;&#54620;&#51089;&#50629;&#54028;&#51068;\&#44608;&#44592;&#52384;\2007&#45380;&#45236;&#50669;\&#44221;&#48513;&#54616;&#51060;&#48652;&#47532;&#46300;\2&#52264;\&#51204;&#44592;&#49328;&#52636;&#49436;(&#44221;&#48513;&#54616;&#51060;&#48652;&#47532;&#46300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4788;\&#47196;&#52972;%20&#46356;&#49828;&#53356;%20(d)\&#50641;&#49472;(2006)\2006-08-&#47749;&#49457;(&#44396;&#50516;&#44256;&#44368;&#49324;&#51613;&#52629;)\&#44396;&#50516;&#44256;&#51068;&#50948;&#45824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51452;&#48120;\&#51089;&#50629;&#48169;\WINDOWS\&#48148;&#53461;%20&#54868;&#47732;\&#44221;&#47452;&#52572;&#51333;(&#52509;&#52264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YANG\YSI\&#49444;&#44228;&#48143;&#44277;&#49324;\&#48376;&#44277;&#49324;\&#44148;&#49885;&#51200;&#51109;&#44256;\3&#52264;&#51613;&#49444;\&#51204;&#44592;&#49444;&#44228;&#49436;\Documents%20and%20Settings\Guest\My%20Documents\My%20eBooks\&#48376;&#48512;&#49324;&#47924;&#49892;&#49436;&#47448;\&#49444;&#44228;&#48320;&#44221;\&#48376;&#48512;&#49444;&#44228;&#48320;&#44221;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HEXCEL\&#49892;&#54665;\&#49328;&#52636;&#44540;&#4414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YANG\YSI\&#49444;&#44228;&#48143;&#44277;&#49324;\&#48376;&#44277;&#49324;\&#44148;&#49885;&#51200;&#51109;&#44256;\&#49444;&#44228;&#49436;(W05S120000)\&#54924;&#49324;&#51089;&#50629;&#51109;\&#44204;&#51201;&#51089;&#50629;\&#45824;&#45909;&#44592;&#48152;&#49884;&#49444;\&#45824;&#45909;&#44592;&#48152;&#49884;&#49444;(&#51204;&#44592;)\JULE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PROJECT\KANG\HWP\OK\HWP\DF98513\PROJECT\LOAD\BONGSAN\BONG\HWP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HEXCEL\&#49892;&#54665;\&#51221;&#48708;&#522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1.세대난방합계"/>
      <sheetName val="2.세대급수급탕합계"/>
      <sheetName val="3.세대오배수합계"/>
      <sheetName val="4.입상급수합-용접"/>
      <sheetName val="4.입상급수합계 -SR"/>
      <sheetName val="5.입상오배수합계 "/>
      <sheetName val="6.지하급수합계 "/>
      <sheetName val="7.지하오배수(횡지관)합 계 "/>
      <sheetName val="8.지하오배수(횡주관)합 계"/>
      <sheetName val="8-1.지하오배수(횡주관+횡지관)합 계 "/>
      <sheetName val="9.옥외및부대배관합계"/>
      <sheetName val="10.지지철물합계"/>
      <sheetName val="11.아파트소화세대합계"/>
      <sheetName val="12.아파트소화SPK합계  "/>
      <sheetName val="13.아파트소화지하합계 "/>
      <sheetName val="14.아파트소화제연합계  "/>
      <sheetName val="A-1.지하오배수횡지관32 -1"/>
      <sheetName val="A-2.지하오배수횡지관32"/>
      <sheetName val="A-3.지하오배수횡지관35"/>
      <sheetName val="A-4.지하오배수횡지관36"/>
      <sheetName val="A-5.지하오배수횡지관48"/>
      <sheetName val="B-1.지하오배수(횡주관) 48 "/>
      <sheetName val="B-2.지하오배수(횡주관)36"/>
      <sheetName val="B-3.지하오배수(횡주관)고35"/>
      <sheetName val="B-4지하오배수(횡주관)32"/>
      <sheetName val="B-5.지하오배수(횡주관)32 -1"/>
      <sheetName val="C-1.지하급수  1동"/>
      <sheetName val="C-2.지하급수  2,3동 "/>
      <sheetName val="D-1.입상급수1동"/>
      <sheetName val="D-2.입상급수2,3동 "/>
      <sheetName val="D-3.입상급수4,5동"/>
      <sheetName val="D-4.입상급수6동  "/>
      <sheetName val="D-5.입상급수7동   "/>
      <sheetName val="D-6.입상급수8동  "/>
      <sheetName val="D-7.입상급수9동   "/>
      <sheetName val="D-8.입상급수10동   "/>
      <sheetName val="E-1.입상오배수1동"/>
      <sheetName val="E-2.입상오배수2,3동 "/>
      <sheetName val="E-3.입상오배수4,5동  "/>
      <sheetName val="E-4.입상오배수6동  "/>
      <sheetName val="E-5.입상오배수7동  "/>
      <sheetName val="E-6.입상오배수8동 "/>
      <sheetName val="E-7.입상오배수9동  "/>
      <sheetName val="E-8.입상오배수10동   "/>
      <sheetName val="입상우수  "/>
      <sheetName val="F-1.단위세대난방32"/>
      <sheetName val="F-2.단위세대난방35"/>
      <sheetName val="F-3.단위세대난방36"/>
      <sheetName val="F-4.단위세대난방48"/>
      <sheetName val="G-1.단위세대급수급탕 48 (2)"/>
      <sheetName val="G-1.단위세대급수급탕 48"/>
      <sheetName val="G-1.단위세대급수급탕 36"/>
      <sheetName val="G-1.단위세대급수급탕 35"/>
      <sheetName val="G-1.단위세대급수급탕 32"/>
      <sheetName val="H-1.단위세대오배수48 "/>
      <sheetName val="H-2.단위세대오배수36"/>
      <sheetName val="H-3.단위세대오배수35"/>
      <sheetName val="H-4.단위세대오배수32"/>
      <sheetName val="물량대비확인물량"/>
      <sheetName val="총 원가계산"/>
      <sheetName val="중기일위대가"/>
      <sheetName val="실행철강하도"/>
      <sheetName val="기성내역"/>
      <sheetName val="내역서"/>
      <sheetName val="총괄표"/>
      <sheetName val="공사개요"/>
      <sheetName val="을지"/>
      <sheetName val="지산동 하수종말"/>
      <sheetName val="배수관접합및부설  "/>
      <sheetName val="000000"/>
      <sheetName val="토공집계"/>
      <sheetName val="Sheet5"/>
      <sheetName val="CM 1"/>
      <sheetName val="자재단가"/>
      <sheetName val="일위대가"/>
      <sheetName val="guard(mac)"/>
      <sheetName val="삭감분"/>
      <sheetName val="간접비계산"/>
      <sheetName val="조작대(1연)"/>
      <sheetName val="노무비"/>
      <sheetName val="정산내역"/>
      <sheetName val="2공구산출내역"/>
      <sheetName val="1,2공구원가계산서"/>
      <sheetName val="1공구산출내역서"/>
      <sheetName val="노임"/>
      <sheetName val="단중표"/>
      <sheetName val="단가산출"/>
      <sheetName val="원가계산서"/>
      <sheetName val="Sheet2"/>
      <sheetName val="내역"/>
      <sheetName val="개요"/>
      <sheetName val="파일"/>
      <sheetName val="기본DATA"/>
      <sheetName val="단가"/>
      <sheetName val="본사인상전"/>
      <sheetName val="M6KK06018"/>
      <sheetName val="노무비 근거"/>
      <sheetName val="토공산출(주차장)"/>
      <sheetName val="현장관리"/>
      <sheetName val="공통가설"/>
      <sheetName val="매입"/>
      <sheetName val="토공산출 (아파트)"/>
      <sheetName val="전기공사"/>
      <sheetName val="입찰안"/>
      <sheetName val="슬래브(유곡)"/>
      <sheetName val="원가계산서(변경)"/>
      <sheetName val="화재 탐지 설비"/>
      <sheetName val="단가비교표"/>
      <sheetName val="일위목록"/>
      <sheetName val="단가표"/>
      <sheetName val="960318-1"/>
      <sheetName val="2000전체분"/>
      <sheetName val="2000년1차"/>
      <sheetName val="전기단가조사서"/>
      <sheetName val="전차선로 물량표"/>
      <sheetName val="1.취수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중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일위"/>
      <sheetName val="내역서"/>
      <sheetName val="갑지(추정)"/>
      <sheetName val="내역"/>
      <sheetName val="일위(PN)"/>
      <sheetName val="IW-LIST"/>
      <sheetName val="교통대책내역"/>
      <sheetName val="단가사정"/>
      <sheetName val="I一般比"/>
      <sheetName val="표지 (2)"/>
      <sheetName val="MACRO(전선관)"/>
      <sheetName val="401"/>
      <sheetName val="HVAC"/>
      <sheetName val="S0"/>
      <sheetName val="천마갑지"/>
      <sheetName val="공종별자재"/>
      <sheetName val="기성금내역서"/>
      <sheetName val="sw1"/>
      <sheetName val="NOMUBI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내역(을)"/>
      <sheetName val="과천MAIN"/>
      <sheetName val="견적조건"/>
      <sheetName val="시설일위"/>
      <sheetName val="주경기-오배수"/>
      <sheetName val="MCC제원"/>
      <sheetName val="7.경제성결과"/>
      <sheetName val="공사노임"/>
      <sheetName val="단가대비표(SYS)"/>
      <sheetName val="제조노임"/>
      <sheetName val="환율"/>
      <sheetName val="노무비단가"/>
      <sheetName val="대로근거"/>
      <sheetName val="중로근거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지명송금"/>
      <sheetName val="조내역"/>
      <sheetName val="일위대가(계측기설치)"/>
      <sheetName val="수량산출"/>
      <sheetName val="DATA"/>
      <sheetName val="접지수량"/>
      <sheetName val="단위수량"/>
      <sheetName val="단가표"/>
      <sheetName val="일위대가표"/>
      <sheetName val="2000전체분"/>
      <sheetName val="2000년1차"/>
      <sheetName val="74,539,000 (2.22)"/>
      <sheetName val="인건비 "/>
      <sheetName val="여과지동"/>
      <sheetName val="기초자료"/>
      <sheetName val="총괄"/>
      <sheetName val="약품공급2"/>
      <sheetName val="불출요청"/>
      <sheetName val="가설공사비"/>
      <sheetName val="제진기"/>
      <sheetName val="물가시세"/>
      <sheetName val="설계산출표지"/>
      <sheetName val="노임단가"/>
      <sheetName val="BID"/>
      <sheetName val="부하계산서"/>
      <sheetName val="전기공사일위대가"/>
      <sheetName val="제품정보"/>
      <sheetName val="방송"/>
      <sheetName val="LANGUAGE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데이타"/>
      <sheetName val="HV, LV, CONTROL CABLE"/>
      <sheetName val="DATA1"/>
      <sheetName val="표지"/>
      <sheetName val="6PILE  (돌출)"/>
      <sheetName val="공사원가계산서"/>
      <sheetName val="공용정보"/>
      <sheetName val="갑지"/>
      <sheetName val="견적을"/>
      <sheetName val="수배전반 을지"/>
      <sheetName val="정부노임단가"/>
      <sheetName val="토목주소"/>
      <sheetName val="터널조도"/>
      <sheetName val="산출내역서집계표"/>
      <sheetName val="Sheet2"/>
      <sheetName val="DATE"/>
      <sheetName val="05년"/>
      <sheetName val="suk(mac)"/>
      <sheetName val="1.설계기준"/>
      <sheetName val="건축내역"/>
      <sheetName val="노무비"/>
      <sheetName val="수출모델별원단위"/>
      <sheetName val="RCSPlan"/>
      <sheetName val="설계명세서(선로)"/>
      <sheetName val="허용전류-IEC DATA"/>
      <sheetName val="철근단면적"/>
      <sheetName val="통합"/>
      <sheetName val="별표"/>
      <sheetName val="인건-측정"/>
      <sheetName val="설계내역"/>
      <sheetName val="예가표"/>
      <sheetName val="설계조건"/>
      <sheetName val="재료값"/>
      <sheetName val="목표세부명세"/>
      <sheetName val="(A)내역서"/>
      <sheetName val="기둥(원형)"/>
      <sheetName val="FAX_갑지1"/>
      <sheetName val="견적서_갑지1"/>
      <sheetName val="2_대외공문1"/>
      <sheetName val="빌딩_안내1"/>
      <sheetName val="표지_(2)1"/>
      <sheetName val="노단"/>
      <sheetName val="산출근거"/>
      <sheetName val="식재인부"/>
      <sheetName val="노임기준"/>
      <sheetName val="IW_LIST"/>
      <sheetName val="전기일위목록"/>
      <sheetName val="FB25JN"/>
      <sheetName val="입찰결과보고"/>
      <sheetName val="기초일위"/>
      <sheetName val="조명일위"/>
      <sheetName val="wall"/>
      <sheetName val="을"/>
      <sheetName val="공통(20-91)"/>
      <sheetName val="A"/>
      <sheetName val="오억미만"/>
      <sheetName val="노임,재료비"/>
      <sheetName val="우수"/>
      <sheetName val="일위대가목차"/>
      <sheetName val="단가조사"/>
      <sheetName val="토공"/>
      <sheetName val="b_balju_cho"/>
      <sheetName val="실행내역서_"/>
      <sheetName val="실행간접비용"/>
      <sheetName val="교각계산"/>
      <sheetName val="Sheet6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입력"/>
      <sheetName val="자재대"/>
      <sheetName val="SLAB"/>
      <sheetName val="타견적(을)"/>
      <sheetName val="샘플표지"/>
      <sheetName val="노무비산출"/>
      <sheetName val="지급자재내역서"/>
      <sheetName val="설계예산내역서"/>
      <sheetName val="일 위 대 가 표"/>
      <sheetName val="공량산출근거서_일위대가"/>
      <sheetName val="입출재고현황 (2)"/>
      <sheetName val="직접공사비집계표_7"/>
      <sheetName val="공통가설_8"/>
      <sheetName val="판매시설"/>
      <sheetName val="아파트_9"/>
      <sheetName val="주민복지관"/>
      <sheetName val="지하주차장"/>
      <sheetName val="기초자료입력"/>
      <sheetName val="98수문일위"/>
      <sheetName val="터파기및재료"/>
      <sheetName val="조립비"/>
      <sheetName val="남양시작동010313100%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구조물철거타공정이월"/>
      <sheetName val=" 내역"/>
      <sheetName val="일반60"/>
      <sheetName val="예산대비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INSTR"/>
      <sheetName val="ABUT수량-A1"/>
      <sheetName val="교각(P1)수량"/>
      <sheetName val="신규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"/>
      <sheetName val="예정공정표"/>
      <sheetName val="공사비예산서"/>
      <sheetName val="원가계산서"/>
      <sheetName val="경비산출"/>
      <sheetName val="작업부산물"/>
      <sheetName val="운반비 산출서"/>
      <sheetName val="운반비 산출내역"/>
      <sheetName val="소요명세산출"/>
      <sheetName val="수량산출서"/>
      <sheetName val="산출근거"/>
      <sheetName val="산출근거 설명"/>
      <sheetName val="품셈표"/>
      <sheetName val="노무비"/>
      <sheetName val="단가조사서"/>
      <sheetName val="소요자재명세표"/>
      <sheetName val="EP0618"/>
      <sheetName val="입찰안"/>
      <sheetName val="내역"/>
      <sheetName val="위치조서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남"/>
      <sheetName val="삼협"/>
      <sheetName val="유신"/>
      <sheetName val="삼호"/>
      <sheetName val="동아"/>
      <sheetName val="어음"/>
      <sheetName val="7월"/>
      <sheetName val="8월"/>
      <sheetName val="9월"/>
      <sheetName val="10월"/>
      <sheetName val="11월"/>
      <sheetName val="NEYO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표지 (2)"/>
      <sheetName val="MOTOR"/>
      <sheetName val="노단"/>
      <sheetName val="MACRO(MCC)"/>
      <sheetName val="요율"/>
      <sheetName val="단가산출"/>
      <sheetName val="정부노임단가"/>
      <sheetName val="내역서"/>
      <sheetName val="가로등기초"/>
      <sheetName val="HANDHOLE(2)"/>
      <sheetName val="PAD TR보호대기초"/>
      <sheetName val="일반공사"/>
      <sheetName val="U-TYPE(1)"/>
      <sheetName val="ITEM"/>
      <sheetName val="DATE"/>
      <sheetName val="동력부하(도산)"/>
      <sheetName val="내역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진명견적"/>
      <sheetName val="찬호전자"/>
      <sheetName val="동영견적"/>
      <sheetName val="서울 AV"/>
      <sheetName val="진명견적(2)"/>
      <sheetName val="동영견적 (2)"/>
      <sheetName val="서울 AV (2)"/>
      <sheetName val="찬호전자 (2)"/>
      <sheetName val="0413전산본부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"/>
      <sheetName val="예정공정표"/>
      <sheetName val="공사비예산서"/>
      <sheetName val="원가계산서"/>
      <sheetName val="경비산출"/>
      <sheetName val="작업부산물"/>
      <sheetName val="운반비 산출서"/>
      <sheetName val="운반비 산출내역"/>
      <sheetName val="소요명세산출"/>
      <sheetName val="수량산출서"/>
      <sheetName val="산출근거"/>
      <sheetName val="산출근거 설명"/>
      <sheetName val="품셈표"/>
      <sheetName val="노무비"/>
      <sheetName val="단가조사서"/>
      <sheetName val="소요자재명세표"/>
      <sheetName val="EP0618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Recovered_Sheet1"/>
      <sheetName val="인입"/>
      <sheetName val="외등"/>
      <sheetName val="전기실"/>
      <sheetName val="동력"/>
      <sheetName val="전기간선"/>
      <sheetName val="전등"/>
      <sheetName val="전열"/>
      <sheetName val="전열교환기"/>
      <sheetName val="냉난방"/>
      <sheetName val="TRAY"/>
      <sheetName val="피뢰침"/>
      <sheetName val="#REF"/>
      <sheetName val="총 원가계산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계수시트"/>
      <sheetName val="계장 품셈표"/>
      <sheetName val="사업총괄"/>
      <sheetName val="효성CB 1P기초"/>
      <sheetName val="시설물"/>
      <sheetName val="식재출력용"/>
      <sheetName val="유지관리"/>
      <sheetName val="총 원가계산"/>
      <sheetName val="토사(PE)"/>
      <sheetName val="기계경비(시간당)"/>
      <sheetName val="램머"/>
      <sheetName val="교사기준면적(초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VXXX"/>
      <sheetName val="원가계산"/>
      <sheetName val="총괄표"/>
      <sheetName val="내역서"/>
      <sheetName val="공량산출서"/>
      <sheetName val="단가최종"/>
      <sheetName val="대가목록"/>
      <sheetName val="대가내역"/>
      <sheetName val="대가IDF공량"/>
      <sheetName val="대가증폭기공량"/>
      <sheetName val="대가단최종"/>
      <sheetName val="인건비"/>
      <sheetName val="단가조사"/>
      <sheetName val="내역서2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잔토처리 ( 인력)</v>
          </cell>
          <cell r="C2" t="str">
            <v xml:space="preserve">잔토처리 </v>
          </cell>
          <cell r="D2" t="str">
            <v xml:space="preserve"> 인력</v>
          </cell>
          <cell r="E2" t="str">
            <v>M3</v>
          </cell>
          <cell r="F2">
            <v>0</v>
          </cell>
          <cell r="G2">
            <v>7410</v>
          </cell>
          <cell r="H2">
            <v>0</v>
          </cell>
        </row>
        <row r="3">
          <cell r="B3" t="str">
            <v>철근가공 및 조립 ( 보통)</v>
          </cell>
          <cell r="C3" t="str">
            <v xml:space="preserve">철근가공 및 조립 </v>
          </cell>
          <cell r="D3" t="str">
            <v xml:space="preserve"> 보통</v>
          </cell>
          <cell r="E3" t="str">
            <v>ton</v>
          </cell>
          <cell r="F3">
            <v>329355</v>
          </cell>
          <cell r="G3">
            <v>348494</v>
          </cell>
          <cell r="H3">
            <v>0</v>
          </cell>
        </row>
        <row r="4">
          <cell r="B4" t="str">
            <v>합판거프집 ( 4회 )</v>
          </cell>
          <cell r="C4" t="str">
            <v xml:space="preserve">합판거프집 </v>
          </cell>
          <cell r="D4" t="str">
            <v xml:space="preserve"> 4회 </v>
          </cell>
          <cell r="E4" t="str">
            <v>㎡</v>
          </cell>
          <cell r="F4">
            <v>5261</v>
          </cell>
          <cell r="G4">
            <v>11291</v>
          </cell>
          <cell r="H4">
            <v>0</v>
          </cell>
        </row>
        <row r="5">
          <cell r="B5" t="str">
            <v>터파기(기계:70%인력:30%)</v>
          </cell>
          <cell r="C5" t="str">
            <v>터파기</v>
          </cell>
          <cell r="D5" t="str">
            <v>기계:70%인력:30%</v>
          </cell>
          <cell r="E5" t="str">
            <v>㎡</v>
          </cell>
          <cell r="F5">
            <v>82</v>
          </cell>
          <cell r="G5">
            <v>2738</v>
          </cell>
          <cell r="H5">
            <v>274</v>
          </cell>
        </row>
        <row r="6">
          <cell r="B6" t="str">
            <v>되메우기및다짐(기계:70%인력:30%)</v>
          </cell>
          <cell r="C6" t="str">
            <v>되메우기및다짐</v>
          </cell>
          <cell r="D6" t="str">
            <v>기계:70%인력:30%</v>
          </cell>
          <cell r="E6" t="str">
            <v>㎡</v>
          </cell>
          <cell r="F6">
            <v>261</v>
          </cell>
          <cell r="G6">
            <v>3650</v>
          </cell>
          <cell r="H6">
            <v>272</v>
          </cell>
        </row>
        <row r="7">
          <cell r="B7" t="str">
            <v>펌프카붐 타설 (무근 100㎡ 당)</v>
          </cell>
          <cell r="C7" t="str">
            <v xml:space="preserve">펌프카붐 타설 </v>
          </cell>
          <cell r="D7" t="str">
            <v>무근 100㎡ 당</v>
          </cell>
          <cell r="E7" t="str">
            <v>㎡</v>
          </cell>
          <cell r="F7">
            <v>43962</v>
          </cell>
          <cell r="G7">
            <v>19650</v>
          </cell>
          <cell r="H7">
            <v>0</v>
          </cell>
        </row>
        <row r="8">
          <cell r="B8" t="str">
            <v>통신용 맨홀(직선 2호)</v>
          </cell>
          <cell r="C8" t="str">
            <v>통신용 맨홀</v>
          </cell>
          <cell r="D8" t="str">
            <v>직선 2호</v>
          </cell>
          <cell r="E8" t="str">
            <v>개소</v>
          </cell>
          <cell r="F8">
            <v>840841</v>
          </cell>
          <cell r="G8">
            <v>783146</v>
          </cell>
          <cell r="H8">
            <v>7236</v>
          </cell>
        </row>
        <row r="9">
          <cell r="B9" t="str">
            <v>통신수공(1호)</v>
          </cell>
          <cell r="C9" t="str">
            <v>통신수공</v>
          </cell>
          <cell r="D9" t="str">
            <v>1호</v>
          </cell>
          <cell r="E9" t="str">
            <v>개소</v>
          </cell>
          <cell r="F9">
            <v>381297</v>
          </cell>
          <cell r="G9">
            <v>194608</v>
          </cell>
          <cell r="H9">
            <v>1600</v>
          </cell>
        </row>
        <row r="10">
          <cell r="B10" t="str">
            <v>PLATE(벽부 1구)</v>
          </cell>
          <cell r="C10" t="str">
            <v>PLATE</v>
          </cell>
          <cell r="D10" t="str">
            <v>벽부 1구</v>
          </cell>
          <cell r="E10" t="str">
            <v>식</v>
          </cell>
          <cell r="F10">
            <v>7510</v>
          </cell>
          <cell r="G10">
            <v>5142</v>
          </cell>
          <cell r="H10">
            <v>0</v>
          </cell>
        </row>
        <row r="11">
          <cell r="B11" t="str">
            <v>PLATE(벽부 2구)</v>
          </cell>
          <cell r="C11" t="str">
            <v>PLATE</v>
          </cell>
          <cell r="D11" t="str">
            <v>벽부 2구</v>
          </cell>
          <cell r="E11" t="str">
            <v>식</v>
          </cell>
          <cell r="F11">
            <v>13090</v>
          </cell>
          <cell r="G11">
            <v>10285</v>
          </cell>
          <cell r="H11">
            <v>0</v>
          </cell>
        </row>
        <row r="12">
          <cell r="B12" t="str">
            <v>PLATE(벽부 6구)</v>
          </cell>
          <cell r="C12" t="str">
            <v>PLATE</v>
          </cell>
          <cell r="D12" t="str">
            <v>벽부 6구</v>
          </cell>
          <cell r="E12" t="str">
            <v>식</v>
          </cell>
          <cell r="F12">
            <v>35410</v>
          </cell>
          <cell r="G12">
            <v>30855</v>
          </cell>
          <cell r="H12">
            <v>0</v>
          </cell>
        </row>
        <row r="13">
          <cell r="B13" t="str">
            <v>모듈러잭(SYSTEM BOX용)</v>
          </cell>
          <cell r="C13" t="str">
            <v>모듈러잭</v>
          </cell>
          <cell r="D13" t="str">
            <v>SYSTEM BOX용</v>
          </cell>
          <cell r="E13" t="str">
            <v>식</v>
          </cell>
          <cell r="F13">
            <v>11160</v>
          </cell>
          <cell r="G13">
            <v>10285</v>
          </cell>
          <cell r="H13">
            <v>0</v>
          </cell>
        </row>
        <row r="14">
          <cell r="B14" t="str">
            <v>PLATE(옥외노출 2구용)</v>
          </cell>
          <cell r="C14" t="str">
            <v>PLATE</v>
          </cell>
          <cell r="D14" t="str">
            <v>옥외노출 2구용</v>
          </cell>
          <cell r="E14" t="str">
            <v>식</v>
          </cell>
          <cell r="F14">
            <v>73320</v>
          </cell>
          <cell r="G14">
            <v>10285</v>
          </cell>
          <cell r="H14">
            <v>0</v>
          </cell>
        </row>
        <row r="15">
          <cell r="B15" t="str">
            <v>접지공사(1종)</v>
          </cell>
          <cell r="C15" t="str">
            <v>접지공사</v>
          </cell>
          <cell r="D15" t="str">
            <v>1종</v>
          </cell>
          <cell r="E15" t="str">
            <v>식</v>
          </cell>
          <cell r="F15">
            <v>6980</v>
          </cell>
          <cell r="G15">
            <v>37003</v>
          </cell>
          <cell r="H15">
            <v>0</v>
          </cell>
        </row>
        <row r="16">
          <cell r="B16" t="str">
            <v>MDF(VOICE)(1)</v>
          </cell>
          <cell r="C16" t="str">
            <v>MDF(VOICE)</v>
          </cell>
          <cell r="D16">
            <v>1</v>
          </cell>
          <cell r="E16" t="str">
            <v>식</v>
          </cell>
          <cell r="F16">
            <v>2105680</v>
          </cell>
          <cell r="G16">
            <v>589557</v>
          </cell>
          <cell r="H16">
            <v>0</v>
          </cell>
        </row>
        <row r="17">
          <cell r="B17" t="str">
            <v>MDF(DATA)(1)</v>
          </cell>
          <cell r="C17" t="str">
            <v>MDF(DATA)</v>
          </cell>
          <cell r="D17">
            <v>1</v>
          </cell>
          <cell r="E17" t="str">
            <v>식</v>
          </cell>
          <cell r="F17">
            <v>4507500</v>
          </cell>
          <cell r="G17">
            <v>1360420</v>
          </cell>
          <cell r="H17">
            <v>0</v>
          </cell>
        </row>
        <row r="18">
          <cell r="B18" t="str">
            <v>IDF(IDF-1A)</v>
          </cell>
          <cell r="C18" t="str">
            <v>IDF</v>
          </cell>
          <cell r="D18" t="str">
            <v>IDF-1A</v>
          </cell>
          <cell r="E18" t="str">
            <v>식</v>
          </cell>
          <cell r="F18">
            <v>3691320</v>
          </cell>
          <cell r="G18">
            <v>1896755</v>
          </cell>
          <cell r="H18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표지"/>
      <sheetName val="요약전"/>
      <sheetName val="변경내용"/>
      <sheetName val="설계변경총괄표"/>
      <sheetName val="재료비내역서"/>
      <sheetName val="노무비내역서"/>
      <sheetName val="동일비목표"/>
      <sheetName val="신규비목표"/>
      <sheetName val="수량총괄"/>
      <sheetName val="옥외전력"/>
      <sheetName val="전력간선"/>
      <sheetName val="전등"/>
      <sheetName val="전열"/>
      <sheetName val="물량산출내역서"/>
      <sheetName val="작업부산물"/>
      <sheetName val="대가목록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비교"/>
      <sheetName val="산출"/>
      <sheetName val="품적용"/>
      <sheetName val="내역"/>
      <sheetName val="갑지"/>
      <sheetName val="산출근거"/>
      <sheetName val="재료비내역서"/>
      <sheetName val="철거산출근거"/>
      <sheetName val="경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"/>
      <sheetName val="일위단가"/>
      <sheetName val="Sheet1 (2)"/>
      <sheetName val="날개벽수량표"/>
      <sheetName val="NEYOK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YES"/>
      <sheetName val="설 계"/>
      <sheetName val="일위대가"/>
      <sheetName val="오억미만"/>
      <sheetName val="내역"/>
      <sheetName val="인건-측정"/>
      <sheetName val="내역서 (2)"/>
      <sheetName val="손익분석"/>
      <sheetName val="을지"/>
      <sheetName val="품목"/>
      <sheetName val="내역표지"/>
      <sheetName val="220 (2)"/>
      <sheetName val="수량산출서"/>
      <sheetName val="날개벽수량표"/>
      <sheetName val="품목현황"/>
      <sheetName val="신우"/>
      <sheetName val="산출(전기)"/>
      <sheetName val="직원자료입력"/>
      <sheetName val="단가표"/>
      <sheetName val="토목"/>
      <sheetName val="sw1"/>
      <sheetName val="NOMUBI"/>
      <sheetName val="노임"/>
      <sheetName val="내역서1"/>
      <sheetName val="표지"/>
      <sheetName val="방송(체육관)"/>
      <sheetName val="횡배수관토공수량"/>
      <sheetName val="기본자료"/>
      <sheetName val="일위대가(계측기설치)"/>
      <sheetName val="STORAGE"/>
      <sheetName val="품셈기준"/>
      <sheetName val="산출내역서집계표"/>
      <sheetName val="원가계산서 (총괄)"/>
      <sheetName val="원가계산서 (건축)"/>
      <sheetName val="(총괄집계)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000년1차"/>
      <sheetName val="품의서"/>
      <sheetName val="부하계산서"/>
      <sheetName val="물가시세"/>
      <sheetName val="노임단가"/>
      <sheetName val="BID"/>
      <sheetName val="MOTOR"/>
      <sheetName val="SG"/>
      <sheetName val="전신환매도율"/>
      <sheetName val="설계예산서"/>
      <sheetName val="수량집계"/>
      <sheetName val="총괄"/>
      <sheetName val="물가자료"/>
      <sheetName val="Module11"/>
      <sheetName val="guard(mac)"/>
      <sheetName val="단면 (2)"/>
      <sheetName val="EACT10"/>
      <sheetName val="JUCK"/>
      <sheetName val="건축공사"/>
      <sheetName val="방음벽기초(H=4m)"/>
      <sheetName val="공사비예산서(토목분)"/>
      <sheetName val="품셈TABLE"/>
      <sheetName val="품셈표"/>
      <sheetName val="자재단가"/>
      <sheetName val="부대대비"/>
      <sheetName val="냉연집계"/>
      <sheetName val="특별교실"/>
      <sheetName val="기숙사"/>
      <sheetName val="화장실"/>
      <sheetName val="총집계-1"/>
      <sheetName val="총집계-2"/>
      <sheetName val="원가-1"/>
      <sheetName val="원가-2"/>
      <sheetName val="ABUT수량-A1"/>
      <sheetName val="수량산출"/>
      <sheetName val="DATA"/>
      <sheetName val="3BL공동구 수량"/>
      <sheetName val="WORK"/>
      <sheetName val="BQ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비교표"/>
      <sheetName val="A-4"/>
      <sheetName val="설계조건"/>
      <sheetName val="날개벽(TYPE3)"/>
      <sheetName val="IMP(MAIN)"/>
      <sheetName val="IMP (REACTOR)"/>
      <sheetName val="차액보증"/>
      <sheetName val="오산갈곳"/>
      <sheetName val="맨홀수량집계"/>
      <sheetName val="안정계산"/>
      <sheetName val="단면검토"/>
      <sheetName val="정부노임단가"/>
      <sheetName val="경비2내역"/>
      <sheetName val="현장관리비내역서"/>
      <sheetName val="포장복구집계"/>
      <sheetName val="데이타"/>
      <sheetName val="내역서"/>
      <sheetName val="부대내역"/>
      <sheetName val="DATA1"/>
      <sheetName val="토목내역"/>
      <sheetName val="D-3503"/>
      <sheetName val="#REF"/>
      <sheetName val="일위대가표 (2)"/>
      <sheetName val="을"/>
      <sheetName val="일위대가목록"/>
      <sheetName val="단가대비표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2000.11월설계내역"/>
      <sheetName val="터파기및재료"/>
      <sheetName val="조명율표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옹벽"/>
      <sheetName val="밸브설치"/>
      <sheetName val="3.바닥판설계"/>
      <sheetName val="REACTION(USD지진시)"/>
      <sheetName val="안정검토"/>
      <sheetName val="REACTION(USE평시)"/>
      <sheetName val="Testing"/>
      <sheetName val="계화배수"/>
      <sheetName val="I一般比"/>
      <sheetName val="교각계산"/>
      <sheetName val="조명시설"/>
      <sheetName val="BLOCK(1)"/>
      <sheetName val="단면가정"/>
      <sheetName val="부재력정리"/>
      <sheetName val="일용노임단가"/>
      <sheetName val="부하(성남)"/>
      <sheetName val="Sheet17"/>
      <sheetName val="변화치수"/>
      <sheetName val="일위(PN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당사"/>
      <sheetName val="Macro"/>
      <sheetName val="BEND LOSS"/>
      <sheetName val="단중표"/>
      <sheetName val="COL"/>
      <sheetName val="순공사비"/>
      <sheetName val="기계설비"/>
      <sheetName val="공문"/>
      <sheetName val="목록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산출"/>
      <sheetName val="여흥"/>
      <sheetName val="과천MAIN"/>
      <sheetName val="조건"/>
      <sheetName val="총계"/>
      <sheetName val="수안보-MBR1"/>
      <sheetName val="입력DATA"/>
      <sheetName val="8. 안정검토"/>
      <sheetName val="현장지지물물량"/>
      <sheetName val="9GNG운반"/>
      <sheetName val="영업소실적"/>
      <sheetName val="공사진행"/>
      <sheetName val="견적서(대외) (2)"/>
      <sheetName val="__MAIN"/>
      <sheetName val="6PILE  (돌출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Á¶¸íÀ²Ç¥"/>
      <sheetName val="µ¿¿ø(3)"/>
      <sheetName val="¿¹Á¤(3)"/>
      <sheetName val="°úÃµMAIN"/>
      <sheetName val="ÁÖÇü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2000.11¿ù¼³°è³»¿ª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DANGA"/>
      <sheetName val="시공계획"/>
      <sheetName val="원형1호맨홀토공수량"/>
      <sheetName val="TYPE-A"/>
      <sheetName val="MCC제원"/>
      <sheetName val="BASIC (2)"/>
      <sheetName val="철근량 검토"/>
      <sheetName val="설비"/>
      <sheetName val="8.PILE  (돌출)"/>
      <sheetName val="工완성공사율"/>
      <sheetName val="MACRO(전선관)"/>
      <sheetName val="TC표지"/>
      <sheetName val="효성CB 1P기초"/>
      <sheetName val="관급총괄"/>
      <sheetName val="총괄집계표"/>
      <sheetName val="Baby일위대가"/>
      <sheetName val="N賃率-職"/>
      <sheetName val="간선계산"/>
      <sheetName val="대구실행"/>
      <sheetName val="0.집계"/>
      <sheetName val="매립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아산추가1220"/>
      <sheetName val="98지급계획"/>
      <sheetName val="3-1.CB"/>
      <sheetName val="당초"/>
      <sheetName val="MAIN_TABLE"/>
      <sheetName val="1.설계조건"/>
      <sheetName val="재료"/>
      <sheetName val="가로등부표"/>
      <sheetName val="제경비율"/>
      <sheetName val="조도계산서 (도서)"/>
      <sheetName val="LOPCALC"/>
      <sheetName val="48전력선로일위"/>
      <sheetName val="노무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임시급식"/>
      <sheetName val="옥외가스"/>
      <sheetName val="임시급식 (2)"/>
      <sheetName val="목차"/>
      <sheetName val="부대공Ⅱ"/>
      <sheetName val="계수시트"/>
      <sheetName val="96보완계획7.12"/>
      <sheetName val="입찰보고"/>
      <sheetName val="노무비단가"/>
      <sheetName val="일위대가목차"/>
      <sheetName val="XL4Poppy"/>
      <sheetName val="본공사"/>
      <sheetName val="1차설계변경내역"/>
      <sheetName val="율촌법률사무소2내역"/>
      <sheetName val="지주목시비량산출서"/>
      <sheetName val="인건비"/>
      <sheetName val="일위대가(가설)"/>
      <sheetName val="토공"/>
      <sheetName val="001"/>
      <sheetName val="지급자재"/>
      <sheetName val="99총공사내역서"/>
      <sheetName val="내력서"/>
      <sheetName val="BID-도로"/>
      <sheetName val="실행내역서"/>
      <sheetName val="3.공통공사대비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고등학교"/>
      <sheetName val="90.03실행 "/>
      <sheetName val="자료입력"/>
      <sheetName val="CTEMCOST"/>
      <sheetName val="AIR SHOWER(3인용)"/>
      <sheetName val="2F 회의실견적(5_14 일대)"/>
      <sheetName val="재집"/>
      <sheetName val="직재"/>
      <sheetName val="원가계산서"/>
      <sheetName val="금리계산"/>
      <sheetName val="ITB COST"/>
      <sheetName val="수량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Macro2"/>
      <sheetName val="가설건물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J直材4"/>
      <sheetName val="연부97-1"/>
      <sheetName val="갑지1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총괄내역서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차선로 물량표"/>
      <sheetName val="집계표(건축전기)"/>
      <sheetName val="철거산출근거"/>
      <sheetName val="접지수량"/>
      <sheetName val="TOT"/>
      <sheetName val="보합"/>
      <sheetName val="49-119"/>
      <sheetName val="Macro(전선)"/>
      <sheetName val="발신정보"/>
      <sheetName val="일위대가표(유단가)"/>
      <sheetName val="적용(기계)"/>
      <sheetName val="20관리비율"/>
      <sheetName val="점검총괄"/>
      <sheetName val="자재목록"/>
      <sheetName val="2006기계경비산출표"/>
      <sheetName val="옹벽수량집계"/>
      <sheetName val="자재단가표"/>
      <sheetName val="고창터널(고창방향)"/>
      <sheetName val="부속동"/>
      <sheetName val="입찰결과(DATA)"/>
      <sheetName val="¼³°è¿¹»ê¼­"/>
      <sheetName val="¼ö·®Áý°è"/>
      <sheetName val="ÃÑ°ý"/>
      <sheetName val="Åä¸ñ"/>
      <sheetName val="°¡·Îµî³»¿ª¼­"/>
      <sheetName val="¼ö·®»êÃâ¼­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원가"/>
      <sheetName val="VA_code"/>
      <sheetName val="2000전체분"/>
      <sheetName val="일반수량"/>
      <sheetName val="말뚝물량"/>
      <sheetName val="공종별원가계산"/>
      <sheetName val="말고개터널조명전압강하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약품설비"/>
      <sheetName val="단위단가"/>
      <sheetName val="적용공정"/>
      <sheetName val="L_RPTB02_01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노무비 근거"/>
      <sheetName val="EQ-R1"/>
      <sheetName val="전선"/>
      <sheetName val="CABLE"/>
      <sheetName val="토량산출서"/>
      <sheetName val="설계명세서"/>
      <sheetName val="OPGW기별"/>
      <sheetName val="CA지입"/>
      <sheetName val="U-TYPE(1)"/>
      <sheetName val="공종별내역서"/>
      <sheetName val="L_RPTA05_목록"/>
      <sheetName val="지진시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BOQ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적상기초자료"/>
      <sheetName val="수문일1"/>
      <sheetName val="장외반출및폐기물 "/>
      <sheetName val="포장단면별단위수량"/>
      <sheetName val="E.P.T수량산출서"/>
      <sheetName val="b_balju_cho"/>
      <sheetName val="종합기별"/>
      <sheetName val="노무비명세서"/>
      <sheetName val="소요자재명세서"/>
      <sheetName val="MACRO(MCC)"/>
      <sheetName val="1SPAN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충주"/>
      <sheetName val="교통량조사"/>
      <sheetName val="연결관산출조서"/>
      <sheetName val="일위집계표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5.정산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약품공급2"/>
      <sheetName val="2.노무비명세서(난간대)"/>
      <sheetName val="2.사진대지"/>
      <sheetName val="3.사진대지"/>
      <sheetName val="설계기준 및 하중계산"/>
      <sheetName val="입력값"/>
      <sheetName val="진접"/>
      <sheetName val="사각맨홀"/>
      <sheetName val="NYS"/>
      <sheetName val="플랜트 설치"/>
      <sheetName val="총수량집계표"/>
      <sheetName val="고분전시관"/>
      <sheetName val="기계경비일람"/>
      <sheetName val="연령현황"/>
      <sheetName val="MIJIBI"/>
      <sheetName val="건축직"/>
      <sheetName val="물량산출근거"/>
      <sheetName val="CONCRETE"/>
      <sheetName val="설산1.나"/>
      <sheetName val="본사S"/>
      <sheetName val="전압강하계산"/>
      <sheetName val="노임이"/>
      <sheetName val="A갑지"/>
      <sheetName val="부대시설"/>
      <sheetName val="Apt내역"/>
      <sheetName val="대외공문"/>
      <sheetName val="유첨#2"/>
      <sheetName val="별표"/>
      <sheetName val="기자재비"/>
      <sheetName val="사전공사"/>
      <sheetName val="대림산업"/>
      <sheetName val="WEON"/>
      <sheetName val="경상"/>
      <sheetName val="가설"/>
      <sheetName val="암거날개벽재료집계"/>
      <sheetName val="3련 BOX"/>
      <sheetName val="보할공정"/>
      <sheetName val="노무비산출"/>
      <sheetName val="BJJIN"/>
      <sheetName val="DWPM"/>
      <sheetName val="공비대비"/>
      <sheetName val="빌딩 안내"/>
      <sheetName val="데리네이타현황"/>
      <sheetName val="EQUIPMENT -2"/>
      <sheetName val="MBR9"/>
      <sheetName val="À»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BabyÀÏÀ§´ë°¡"/>
      <sheetName val="Á÷³ë"/>
      <sheetName val="NìüëÒ-òÅ"/>
      <sheetName val="°£¼±°è»ê"/>
      <sheetName val="³²¾ç½ÃÀÛµ¿ÀÚ105³ë65±â1.3È­1.2"/>
      <sheetName val="°ßÀûÁ¶°Ç"/>
      <sheetName val="°ßÀûÁ¶°Ç(À»Áö)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12월31일"/>
      <sheetName val="펌프장수량산출(토)"/>
      <sheetName val="건축공사실행"/>
      <sheetName val="MFAB"/>
      <sheetName val="MFRT"/>
      <sheetName val="MPKG"/>
      <sheetName val="MPRD"/>
      <sheetName val="일위"/>
      <sheetName val="내역서(토목)"/>
      <sheetName val="ELECTRIC"/>
      <sheetName val="SCHEDULE"/>
      <sheetName val="TABLE"/>
      <sheetName val="EP0618"/>
      <sheetName val="ºÎÇÏ°è»ê¼­"/>
      <sheetName val="À»Áö"/>
      <sheetName val="Á¶µµ°è»ê¼­ (µµ¼­)"/>
      <sheetName val="½ÇÇà³»¿ª"/>
      <sheetName val="단  가  대  비  표"/>
      <sheetName val="일  위  대  가  목  록"/>
      <sheetName val="품셈"/>
      <sheetName val="1._x0018_변전설비"/>
      <sheetName val="변경내역을"/>
      <sheetName val="BOQ(전체)"/>
      <sheetName val="집수정(600-700)"/>
      <sheetName val="현관"/>
      <sheetName val="개요"/>
      <sheetName val="주방환기"/>
      <sheetName val="SLAB&quot;1&quot;"/>
      <sheetName val="인사자료총집계"/>
      <sheetName val="교각별철근수량집계표"/>
      <sheetName val="토목주소"/>
      <sheetName val="프랜트면허"/>
      <sheetName val="경산"/>
      <sheetName val="세목전체"/>
      <sheetName val="일위대가(건축)"/>
      <sheetName val="견적"/>
      <sheetName val="토공계산서(부체도로)"/>
      <sheetName val="L형옹벽측구"/>
      <sheetName val="갑지(추정)"/>
      <sheetName val="실행"/>
      <sheetName val="백암비스타내역"/>
      <sheetName val="단가조사-1"/>
      <sheetName val="단가조사-2"/>
      <sheetName val="유동표(변경)"/>
      <sheetName val="7.1유효폭"/>
      <sheetName val="골재산출"/>
      <sheetName val="단"/>
      <sheetName val=" 총괄표"/>
      <sheetName val="간접"/>
      <sheetName val="96정변2"/>
      <sheetName val="화재 탐지 설비"/>
      <sheetName val="단위수량"/>
      <sheetName val="맨홀토공수량"/>
      <sheetName val="사원등록"/>
      <sheetName val="호봉 (2)"/>
      <sheetName val="산#2-1 (2)"/>
      <sheetName val="차수공개요"/>
      <sheetName val="주관사업"/>
      <sheetName val="발주설계서(당초)"/>
      <sheetName val="unit"/>
      <sheetName val="단가 "/>
      <sheetName val="const."/>
      <sheetName val="동해title"/>
      <sheetName val="3.내역서"/>
      <sheetName val="전기2005"/>
      <sheetName val="통신2005"/>
      <sheetName val="관접합및부설"/>
      <sheetName val="실행예산서"/>
      <sheetName val="토공산출(주차장)"/>
      <sheetName val="토목공사"/>
      <sheetName val="급명"/>
      <sheetName val="기본단가표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우수"/>
      <sheetName val="Data&amp;Result"/>
      <sheetName val="실행갑지"/>
      <sheetName val="제품별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기자재대비표"/>
      <sheetName val="정화조방수미장"/>
      <sheetName val="15"/>
      <sheetName val="건축내역서 (경제상무실)"/>
      <sheetName val="설계예시"/>
      <sheetName val="DATA 입력란"/>
      <sheetName val="1. 설계조건 2.단면가정 3. 하중계산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몰탈재료산출"/>
      <sheetName val="단위목록"/>
      <sheetName val="기계경비목록"/>
      <sheetName val="관급"/>
      <sheetName val="견적의뢰서"/>
      <sheetName val="FAX"/>
      <sheetName val="전기혼잡제경비(45)"/>
      <sheetName val="재료집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대구-교대(A1-A2)"/>
      <sheetName val="금액"/>
      <sheetName val="대창(함평)-창열"/>
      <sheetName val="대창(장성)"/>
      <sheetName val="정화조동내역"/>
      <sheetName val="관리사무소"/>
      <sheetName val="방음벽 기초 일반수량"/>
      <sheetName val="I.설계조건"/>
      <sheetName val="단면치수"/>
      <sheetName val="NEYOK"/>
      <sheetName val="건축"/>
      <sheetName val="단가산출서 (2)"/>
      <sheetName val="재정비직인"/>
      <sheetName val="재정비내역"/>
      <sheetName val="지적고시내역"/>
      <sheetName val="단가목록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노임(1차)"/>
      <sheetName val="36신설수량"/>
      <sheetName val="cost"/>
      <sheetName val="평교-내역"/>
      <sheetName val="부하LOAD"/>
      <sheetName val="CIVIL"/>
      <sheetName val="공통가설"/>
      <sheetName val="화해(함평)"/>
      <sheetName val="화해(장성)"/>
      <sheetName val="교통대책내역"/>
      <sheetName val="산출내역서"/>
      <sheetName val="1-1"/>
      <sheetName val="가시설단위수량"/>
      <sheetName val="SORCE1"/>
      <sheetName val="공사별 가중치 산출근거(토목)"/>
      <sheetName val="가중치근거(조경)"/>
      <sheetName val="목동1절주.bh01"/>
      <sheetName val="자  재"/>
      <sheetName val="광혁기성"/>
      <sheetName val="백호우계수"/>
      <sheetName val="IMPEADENCE MAP 취수장"/>
      <sheetName val="공사비집계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현경"/>
      <sheetName val="전화번호DATA (2001)"/>
      <sheetName val="장비"/>
      <sheetName val="노무"/>
      <sheetName val="자압"/>
      <sheetName val="106C0300"/>
      <sheetName val="명세서"/>
      <sheetName val="시멘트"/>
      <sheetName val="도로경계블럭단위수량"/>
      <sheetName val="도로경계블럭단위토공"/>
      <sheetName val="L형측구단위수량"/>
      <sheetName val="L형측구연장조서"/>
      <sheetName val="48일위"/>
      <sheetName val="48수량"/>
      <sheetName val="22수량"/>
      <sheetName val="49일위"/>
      <sheetName val="22일위"/>
      <sheetName val="49수량"/>
      <sheetName val="노임,재료비"/>
      <sheetName val="P-산#1-1(WOWA1)"/>
      <sheetName val="BSD (2)"/>
      <sheetName val="저"/>
      <sheetName val="견적990322"/>
      <sheetName val="공내역"/>
      <sheetName val="접속도로1"/>
      <sheetName val="실행(표지,갑,을)"/>
      <sheetName val="신표지1"/>
      <sheetName val="개보수공사BM"/>
      <sheetName val="메서,변+증"/>
      <sheetName val="진주방향"/>
      <sheetName val="마산방향"/>
      <sheetName val="건축개요"/>
      <sheetName val="일위대가(출입)"/>
      <sheetName val="하중산정"/>
      <sheetName val="공사별 가중치 산출근거(건축)"/>
      <sheetName val="저리조양"/>
      <sheetName val="접속슬라브"/>
      <sheetName val="KMT물량"/>
      <sheetName val="기본DATA"/>
      <sheetName val="인수공총괄"/>
      <sheetName val="AS복구"/>
      <sheetName val="중기터파기"/>
      <sheetName val="변수값"/>
      <sheetName val="중기상차"/>
      <sheetName val="2000_11월설계내역"/>
      <sheetName val="basic"/>
      <sheetName val="주차구획선수량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9-1차이내역."/>
      <sheetName val="1호인버트수량"/>
      <sheetName val="석축설면"/>
      <sheetName val="법면단"/>
      <sheetName val="산근"/>
      <sheetName val="버스운행안내"/>
      <sheetName val="예방접종계획"/>
      <sheetName val="근태계획서"/>
      <sheetName val="Sheet22"/>
      <sheetName val="공제구간조서"/>
      <sheetName val="COPING"/>
      <sheetName val="준공평가"/>
      <sheetName val="실행간접비용"/>
      <sheetName val="출력X"/>
      <sheetName val="AS포장복구_"/>
      <sheetName val="경산(을)"/>
      <sheetName val="1안"/>
      <sheetName val="신공항A-9(원가수정)"/>
      <sheetName val="토사(PE)"/>
      <sheetName val="조명일위"/>
      <sheetName val="HRSG SMALL07220"/>
      <sheetName val="과세표준율-2"/>
      <sheetName val="면적분양가"/>
      <sheetName val="분양면적(1123)"/>
      <sheetName val="출력소스"/>
      <sheetName val="통합내역"/>
      <sheetName val="기기리스트"/>
      <sheetName val="1단계"/>
      <sheetName val="연동내역서"/>
      <sheetName val="담장산출"/>
      <sheetName val="내역전기"/>
      <sheetName val="동원인원산출"/>
      <sheetName val="기초자료입력"/>
      <sheetName val="토공(우물통,기타) "/>
      <sheetName val="대,유,램"/>
      <sheetName val="중간부"/>
      <sheetName val="IP좌표"/>
      <sheetName val="지장물C"/>
      <sheetName val="General Data"/>
      <sheetName val="단위세대"/>
      <sheetName val="c_balju"/>
      <sheetName val="공사비 내역 (가)"/>
      <sheetName val="sum1 (2)"/>
      <sheetName val="1"/>
      <sheetName val="샤워실위생"/>
      <sheetName val="현장경비"/>
      <sheetName val="CAL"/>
      <sheetName val="FRT_O"/>
      <sheetName val="FAB_I"/>
      <sheetName val="원형맨홀수량"/>
      <sheetName val="견적서세부내용"/>
      <sheetName val="견적내용입력"/>
      <sheetName val="집1"/>
      <sheetName val="날개벽"/>
      <sheetName val="월선수금"/>
      <sheetName val="SUB일위대가"/>
      <sheetName val="결과"/>
      <sheetName val="말고개터널조명전압강⣓"/>
      <sheetName val="통신원가"/>
      <sheetName val="1 자원총괄"/>
      <sheetName val="wall"/>
      <sheetName val="Front"/>
      <sheetName val="배수통관(좌)"/>
      <sheetName val="용소리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YOK"/>
      <sheetName val="EACT10"/>
      <sheetName val="BIGO"/>
      <sheetName val="정비창"/>
    </sheetNames>
    <definedNames>
      <definedName name="Macro12"/>
    </definedNames>
    <sheetDataSet>
      <sheetData sheetId="0">
        <row r="3">
          <cell r="B3" t="str">
            <v>1로 램프스위치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1"/>
  <sheetViews>
    <sheetView tabSelected="1" view="pageBreakPreview" zoomScale="80" zoomScaleNormal="80" zoomScaleSheetLayoutView="80" workbookViewId="0">
      <selection activeCell="D12" sqref="D12"/>
    </sheetView>
  </sheetViews>
  <sheetFormatPr defaultRowHeight="39.950000000000003" customHeight="1" x14ac:dyDescent="0.25"/>
  <cols>
    <col min="1" max="1" width="11.625" style="12" customWidth="1"/>
    <col min="2" max="2" width="80.625" style="16" customWidth="1"/>
    <col min="3" max="3" width="13.75" style="11" customWidth="1"/>
    <col min="4" max="4" width="31.875" style="12" customWidth="1"/>
    <col min="5" max="5" width="9" style="12" customWidth="1"/>
    <col min="6" max="6" width="14.375" style="20" customWidth="1"/>
    <col min="7" max="7" width="16" style="12" customWidth="1"/>
    <col min="8" max="16384" width="9" style="12"/>
  </cols>
  <sheetData>
    <row r="3" spans="1:4" s="12" customFormat="1" ht="39.950000000000003" customHeight="1" x14ac:dyDescent="0.4">
      <c r="A3" s="9"/>
      <c r="B3" s="10" t="s">
        <v>268</v>
      </c>
      <c r="C3" s="11"/>
    </row>
    <row r="4" spans="1:4" s="12" customFormat="1" ht="39.950000000000003" customHeight="1" x14ac:dyDescent="0.3">
      <c r="B4" s="13"/>
      <c r="C4" s="11"/>
      <c r="D4" s="14"/>
    </row>
    <row r="5" spans="1:4" s="12" customFormat="1" ht="30" customHeight="1" x14ac:dyDescent="0.3">
      <c r="B5" s="15"/>
      <c r="C5" s="11"/>
      <c r="D5" s="14"/>
    </row>
    <row r="6" spans="1:4" s="12" customFormat="1" ht="53.25" customHeight="1" x14ac:dyDescent="0.3">
      <c r="B6" s="16"/>
      <c r="C6" s="11"/>
      <c r="D6" s="14"/>
    </row>
    <row r="7" spans="1:4" s="12" customFormat="1" ht="39.950000000000003" customHeight="1" x14ac:dyDescent="0.3">
      <c r="B7" s="17" t="s">
        <v>269</v>
      </c>
      <c r="C7" s="11"/>
      <c r="D7" s="14"/>
    </row>
    <row r="8" spans="1:4" s="12" customFormat="1" ht="39.950000000000003" customHeight="1" x14ac:dyDescent="0.4">
      <c r="A8" s="9"/>
      <c r="B8" s="16"/>
      <c r="C8" s="11"/>
      <c r="D8" s="14"/>
    </row>
    <row r="9" spans="1:4" s="12" customFormat="1" ht="39.950000000000003" customHeight="1" x14ac:dyDescent="0.3">
      <c r="B9" s="18"/>
      <c r="C9" s="11"/>
      <c r="D9" s="14"/>
    </row>
    <row r="10" spans="1:4" s="12" customFormat="1" ht="24" customHeight="1" x14ac:dyDescent="0.3">
      <c r="B10" s="16"/>
      <c r="C10" s="11"/>
      <c r="D10" s="14"/>
    </row>
    <row r="11" spans="1:4" s="12" customFormat="1" ht="39.950000000000003" customHeight="1" x14ac:dyDescent="0.25">
      <c r="B11" s="19"/>
      <c r="C11" s="11"/>
    </row>
  </sheetData>
  <phoneticPr fontId="1" type="noConversion"/>
  <printOptions gridLinesSet="0"/>
  <pageMargins left="1.61" right="0.74803149606299213" top="0.9055118110236221" bottom="0.39370078740157483" header="0.27559055118110237" footer="0.275590551181102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7"/>
  <sheetViews>
    <sheetView view="pageBreakPreview" zoomScaleSheetLayoutView="100" workbookViewId="0">
      <selection activeCell="J25" sqref="J25"/>
    </sheetView>
  </sheetViews>
  <sheetFormatPr defaultColWidth="3.625" defaultRowHeight="20.100000000000001" customHeight="1" x14ac:dyDescent="0.3"/>
  <cols>
    <col min="1" max="1" width="3.625" style="21" customWidth="1"/>
    <col min="2" max="2" width="2.25" style="21" customWidth="1"/>
    <col min="3" max="3" width="3.625" style="21" customWidth="1"/>
    <col min="4" max="4" width="7.25" style="21" customWidth="1"/>
    <col min="5" max="5" width="4.5" style="21" customWidth="1"/>
    <col min="6" max="9" width="3.625" style="21" customWidth="1"/>
    <col min="10" max="10" width="2.25" style="21" customWidth="1"/>
    <col min="11" max="13" width="3.625" style="21" customWidth="1"/>
    <col min="14" max="14" width="7.25" style="21" customWidth="1"/>
    <col min="15" max="15" width="0.125" style="21" hidden="1" customWidth="1"/>
    <col min="16" max="19" width="3.625" style="21" customWidth="1"/>
    <col min="20" max="20" width="4.375" style="21" customWidth="1"/>
    <col min="21" max="24" width="3.625" style="21" customWidth="1"/>
    <col min="25" max="25" width="5.875" style="21" customWidth="1"/>
    <col min="26" max="27" width="3.625" style="21" customWidth="1"/>
    <col min="28" max="28" width="3.25" style="21" customWidth="1"/>
    <col min="29" max="29" width="3.625" style="21" customWidth="1"/>
    <col min="30" max="30" width="4.625" style="21" customWidth="1"/>
    <col min="31" max="16384" width="3.625" style="21"/>
  </cols>
  <sheetData>
    <row r="1" spans="1:30" ht="22.5" customHeight="1" x14ac:dyDescent="0.3"/>
    <row r="2" spans="1:30" ht="23.25" customHeight="1" x14ac:dyDescent="0.3">
      <c r="A2" s="160" t="s">
        <v>270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</row>
    <row r="3" spans="1:30" ht="15.75" customHeight="1" thickBot="1" x14ac:dyDescent="0.35"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30" ht="23.1" customHeight="1" x14ac:dyDescent="0.3">
      <c r="A4" s="162" t="s">
        <v>271</v>
      </c>
      <c r="B4" s="164"/>
      <c r="C4" s="165"/>
      <c r="D4" s="165"/>
      <c r="E4" s="165"/>
      <c r="F4" s="166"/>
      <c r="G4" s="170" t="s">
        <v>272</v>
      </c>
      <c r="H4" s="172"/>
      <c r="I4" s="165"/>
      <c r="J4" s="165"/>
      <c r="K4" s="165"/>
      <c r="L4" s="166"/>
      <c r="M4" s="170" t="s">
        <v>273</v>
      </c>
      <c r="N4" s="172"/>
      <c r="O4" s="165"/>
      <c r="P4" s="165"/>
      <c r="Q4" s="165"/>
      <c r="R4" s="165"/>
      <c r="S4" s="166"/>
      <c r="T4" s="170" t="s">
        <v>274</v>
      </c>
      <c r="U4" s="173"/>
      <c r="V4" s="165"/>
      <c r="W4" s="165"/>
      <c r="X4" s="165"/>
      <c r="Y4" s="166"/>
      <c r="Z4" s="175" t="s">
        <v>275</v>
      </c>
      <c r="AA4" s="176"/>
      <c r="AB4" s="176"/>
      <c r="AC4" s="176"/>
      <c r="AD4" s="177"/>
    </row>
    <row r="5" spans="1:30" ht="22.5" customHeight="1" x14ac:dyDescent="0.3">
      <c r="A5" s="163"/>
      <c r="B5" s="167"/>
      <c r="C5" s="168"/>
      <c r="D5" s="168"/>
      <c r="E5" s="168"/>
      <c r="F5" s="169"/>
      <c r="G5" s="171"/>
      <c r="H5" s="167"/>
      <c r="I5" s="168"/>
      <c r="J5" s="168"/>
      <c r="K5" s="168"/>
      <c r="L5" s="169"/>
      <c r="M5" s="171"/>
      <c r="N5" s="167"/>
      <c r="O5" s="168"/>
      <c r="P5" s="168"/>
      <c r="Q5" s="168"/>
      <c r="R5" s="168"/>
      <c r="S5" s="169"/>
      <c r="T5" s="171"/>
      <c r="U5" s="174"/>
      <c r="V5" s="168"/>
      <c r="W5" s="168"/>
      <c r="X5" s="168"/>
      <c r="Y5" s="169"/>
      <c r="Z5" s="178"/>
      <c r="AA5" s="179"/>
      <c r="AB5" s="179"/>
      <c r="AC5" s="179"/>
      <c r="AD5" s="180"/>
    </row>
    <row r="6" spans="1:30" ht="23.1" customHeight="1" x14ac:dyDescent="0.3">
      <c r="A6" s="23"/>
      <c r="C6" s="181" t="s">
        <v>276</v>
      </c>
      <c r="D6" s="181"/>
      <c r="E6" s="181"/>
      <c r="F6" s="181"/>
      <c r="G6" s="181"/>
      <c r="H6" s="181"/>
      <c r="AD6" s="24"/>
    </row>
    <row r="7" spans="1:30" ht="20.25" customHeight="1" x14ac:dyDescent="0.3">
      <c r="A7" s="23"/>
      <c r="C7" s="181"/>
      <c r="D7" s="181"/>
      <c r="E7" s="181"/>
      <c r="F7" s="181"/>
      <c r="G7" s="181"/>
      <c r="H7" s="181"/>
      <c r="AD7" s="24"/>
    </row>
    <row r="8" spans="1:30" ht="20.100000000000001" customHeight="1" x14ac:dyDescent="0.3">
      <c r="A8" s="23"/>
      <c r="AA8" s="22"/>
      <c r="AB8" s="22"/>
      <c r="AC8" s="22"/>
      <c r="AD8" s="25"/>
    </row>
    <row r="9" spans="1:30" ht="50.25" customHeight="1" x14ac:dyDescent="0.3">
      <c r="A9" s="182" t="str">
        <f>도면표지!B3</f>
        <v>대학혁신지원사업 스미스관 교육 환경개선 소방공사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C9" s="183"/>
      <c r="AD9" s="184"/>
    </row>
    <row r="10" spans="1:30" ht="15" customHeight="1" x14ac:dyDescent="0.3">
      <c r="A10" s="23"/>
      <c r="N10" s="26"/>
      <c r="O10" s="26"/>
      <c r="AD10" s="24"/>
    </row>
    <row r="11" spans="1:30" ht="15" customHeight="1" x14ac:dyDescent="0.3">
      <c r="A11" s="23"/>
      <c r="AD11" s="24"/>
    </row>
    <row r="12" spans="1:30" ht="23.1" customHeight="1" x14ac:dyDescent="0.3">
      <c r="A12" s="185" t="s">
        <v>277</v>
      </c>
      <c r="B12" s="186"/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7"/>
    </row>
    <row r="13" spans="1:30" ht="17.25" customHeight="1" x14ac:dyDescent="0.3">
      <c r="A13" s="23"/>
      <c r="J13" s="26"/>
      <c r="K13" s="26"/>
      <c r="L13" s="26"/>
      <c r="M13" s="26"/>
      <c r="N13" s="26"/>
      <c r="O13" s="26"/>
      <c r="AD13" s="24"/>
    </row>
    <row r="14" spans="1:30" ht="21" customHeight="1" x14ac:dyDescent="0.3">
      <c r="A14" s="27"/>
      <c r="B14" s="28"/>
      <c r="C14" s="154" t="s">
        <v>278</v>
      </c>
      <c r="D14" s="154"/>
      <c r="E14" s="154"/>
      <c r="F14" s="154"/>
      <c r="G14" s="21" t="s">
        <v>279</v>
      </c>
      <c r="H14" s="29" t="str">
        <f t="shared" ref="H14:H20" si="0">"일금  " &amp; NUMBERSTRING(W14,1) &amp;"원"</f>
        <v>일금  영원</v>
      </c>
      <c r="I14" s="29"/>
      <c r="J14" s="29"/>
      <c r="K14" s="29"/>
      <c r="L14" s="29"/>
      <c r="M14" s="29"/>
      <c r="N14" s="29"/>
      <c r="O14" s="29"/>
      <c r="P14" s="29"/>
      <c r="T14" s="30" t="s">
        <v>280</v>
      </c>
      <c r="U14" s="21" t="s">
        <v>281</v>
      </c>
      <c r="V14" s="31" t="s">
        <v>282</v>
      </c>
      <c r="W14" s="155">
        <f>공사원가!D27</f>
        <v>0</v>
      </c>
      <c r="X14" s="155"/>
      <c r="Y14" s="155"/>
      <c r="Z14" s="155"/>
      <c r="AA14" s="155"/>
      <c r="AB14" s="21" t="s">
        <v>283</v>
      </c>
      <c r="AD14" s="24"/>
    </row>
    <row r="15" spans="1:30" ht="21" customHeight="1" x14ac:dyDescent="0.3">
      <c r="A15" s="27"/>
      <c r="B15" s="28"/>
      <c r="C15" s="154" t="s">
        <v>284</v>
      </c>
      <c r="D15" s="154"/>
      <c r="E15" s="154"/>
      <c r="F15" s="154"/>
      <c r="G15" s="21" t="s">
        <v>279</v>
      </c>
      <c r="H15" s="29" t="str">
        <f t="shared" si="0"/>
        <v>일금  영원</v>
      </c>
      <c r="I15" s="29"/>
      <c r="J15" s="29"/>
      <c r="K15" s="29"/>
      <c r="L15" s="29"/>
      <c r="M15" s="29"/>
      <c r="N15" s="29"/>
      <c r="O15" s="29"/>
      <c r="P15" s="29"/>
      <c r="T15" s="30" t="s">
        <v>286</v>
      </c>
      <c r="U15" s="21" t="s">
        <v>281</v>
      </c>
      <c r="V15" s="31" t="s">
        <v>282</v>
      </c>
      <c r="W15" s="155">
        <f>공사원가!D28</f>
        <v>0</v>
      </c>
      <c r="X15" s="155"/>
      <c r="Y15" s="155"/>
      <c r="Z15" s="155"/>
      <c r="AA15" s="155"/>
      <c r="AB15" s="21" t="s">
        <v>283</v>
      </c>
      <c r="AD15" s="24"/>
    </row>
    <row r="16" spans="1:30" ht="21" customHeight="1" x14ac:dyDescent="0.3">
      <c r="A16" s="27"/>
      <c r="B16" s="28"/>
      <c r="C16" s="154" t="s">
        <v>287</v>
      </c>
      <c r="D16" s="154"/>
      <c r="E16" s="154"/>
      <c r="F16" s="154"/>
      <c r="G16" s="21" t="s">
        <v>279</v>
      </c>
      <c r="H16" s="29" t="str">
        <f t="shared" si="0"/>
        <v>일금  영원</v>
      </c>
      <c r="I16" s="29"/>
      <c r="J16" s="29"/>
      <c r="K16" s="29"/>
      <c r="L16" s="29"/>
      <c r="M16" s="29"/>
      <c r="N16" s="29"/>
      <c r="O16" s="29"/>
      <c r="P16" s="29"/>
      <c r="T16" s="30" t="s">
        <v>280</v>
      </c>
      <c r="U16" s="21" t="s">
        <v>281</v>
      </c>
      <c r="V16" s="31" t="s">
        <v>282</v>
      </c>
      <c r="W16" s="155">
        <f>공사원가!D29</f>
        <v>0</v>
      </c>
      <c r="X16" s="155"/>
      <c r="Y16" s="155"/>
      <c r="Z16" s="155"/>
      <c r="AA16" s="155"/>
      <c r="AB16" s="21" t="s">
        <v>283</v>
      </c>
      <c r="AD16" s="24"/>
    </row>
    <row r="17" spans="1:30" ht="21" customHeight="1" x14ac:dyDescent="0.3">
      <c r="A17" s="27"/>
      <c r="B17" s="28"/>
      <c r="C17" s="154" t="s">
        <v>288</v>
      </c>
      <c r="D17" s="154"/>
      <c r="E17" s="154"/>
      <c r="F17" s="154"/>
      <c r="G17" s="21" t="s">
        <v>279</v>
      </c>
      <c r="H17" s="29" t="str">
        <f t="shared" si="0"/>
        <v>일금  영원</v>
      </c>
      <c r="I17" s="29"/>
      <c r="J17" s="29"/>
      <c r="K17" s="29"/>
      <c r="L17" s="29"/>
      <c r="M17" s="29"/>
      <c r="N17" s="29"/>
      <c r="O17" s="29"/>
      <c r="P17" s="29"/>
      <c r="T17" s="30" t="s">
        <v>280</v>
      </c>
      <c r="U17" s="21" t="s">
        <v>281</v>
      </c>
      <c r="V17" s="31" t="s">
        <v>282</v>
      </c>
      <c r="W17" s="155">
        <f>공사원가!D30</f>
        <v>0</v>
      </c>
      <c r="X17" s="155"/>
      <c r="Y17" s="155"/>
      <c r="Z17" s="155"/>
      <c r="AA17" s="155"/>
      <c r="AB17" s="21" t="s">
        <v>283</v>
      </c>
      <c r="AD17" s="24"/>
    </row>
    <row r="18" spans="1:30" ht="21" customHeight="1" x14ac:dyDescent="0.3">
      <c r="A18" s="27"/>
      <c r="B18" s="28"/>
      <c r="C18" s="154" t="s">
        <v>289</v>
      </c>
      <c r="D18" s="154"/>
      <c r="E18" s="154"/>
      <c r="F18" s="154"/>
      <c r="G18" s="21" t="s">
        <v>279</v>
      </c>
      <c r="H18" s="29" t="str">
        <f t="shared" si="0"/>
        <v>일금  영원</v>
      </c>
      <c r="I18" s="29"/>
      <c r="J18" s="29"/>
      <c r="K18" s="29"/>
      <c r="L18" s="29"/>
      <c r="M18" s="29"/>
      <c r="N18" s="29"/>
      <c r="O18" s="29"/>
      <c r="P18" s="29"/>
      <c r="T18" s="30" t="s">
        <v>280</v>
      </c>
      <c r="U18" s="21" t="s">
        <v>281</v>
      </c>
      <c r="V18" s="31" t="s">
        <v>282</v>
      </c>
      <c r="W18" s="155">
        <f>공사원가!D31</f>
        <v>0</v>
      </c>
      <c r="X18" s="155"/>
      <c r="Y18" s="155"/>
      <c r="Z18" s="155"/>
      <c r="AA18" s="155"/>
      <c r="AB18" s="21" t="s">
        <v>283</v>
      </c>
      <c r="AD18" s="24"/>
    </row>
    <row r="19" spans="1:30" ht="21" customHeight="1" x14ac:dyDescent="0.3">
      <c r="A19" s="27"/>
      <c r="B19" s="28"/>
      <c r="C19" s="154" t="s">
        <v>290</v>
      </c>
      <c r="D19" s="154"/>
      <c r="E19" s="154"/>
      <c r="F19" s="154"/>
      <c r="G19" s="21" t="s">
        <v>279</v>
      </c>
      <c r="H19" s="29" t="str">
        <f t="shared" si="0"/>
        <v>일금  영원</v>
      </c>
      <c r="I19" s="29"/>
      <c r="J19" s="29"/>
      <c r="K19" s="29"/>
      <c r="L19" s="29"/>
      <c r="M19" s="29"/>
      <c r="N19" s="29"/>
      <c r="O19" s="29"/>
      <c r="P19" s="29"/>
      <c r="T19" s="30" t="s">
        <v>280</v>
      </c>
      <c r="U19" s="21" t="s">
        <v>281</v>
      </c>
      <c r="V19" s="31" t="s">
        <v>282</v>
      </c>
      <c r="W19" s="155">
        <f>공사원가!D32</f>
        <v>0</v>
      </c>
      <c r="X19" s="155"/>
      <c r="Y19" s="155"/>
      <c r="Z19" s="155"/>
      <c r="AA19" s="155"/>
      <c r="AB19" s="21" t="s">
        <v>283</v>
      </c>
      <c r="AD19" s="24"/>
    </row>
    <row r="20" spans="1:30" ht="21" customHeight="1" x14ac:dyDescent="0.3">
      <c r="A20" s="158" t="s">
        <v>291</v>
      </c>
      <c r="B20" s="154"/>
      <c r="C20" s="154"/>
      <c r="D20" s="154"/>
      <c r="E20" s="154"/>
      <c r="F20" s="154"/>
      <c r="G20" s="21" t="s">
        <v>279</v>
      </c>
      <c r="H20" s="29" t="str">
        <f t="shared" si="0"/>
        <v>일금  영원</v>
      </c>
      <c r="I20" s="29"/>
      <c r="J20" s="29"/>
      <c r="K20" s="29"/>
      <c r="L20" s="29"/>
      <c r="M20" s="29"/>
      <c r="N20" s="29"/>
      <c r="O20" s="29"/>
      <c r="P20" s="29"/>
      <c r="T20" s="30" t="s">
        <v>285</v>
      </c>
      <c r="U20" s="21" t="s">
        <v>281</v>
      </c>
      <c r="V20" s="31" t="s">
        <v>282</v>
      </c>
      <c r="W20" s="155">
        <f>공사원가!D33</f>
        <v>0</v>
      </c>
      <c r="X20" s="155"/>
      <c r="Y20" s="155"/>
      <c r="Z20" s="155"/>
      <c r="AA20" s="155"/>
      <c r="AB20" s="21" t="s">
        <v>283</v>
      </c>
      <c r="AD20" s="24"/>
    </row>
    <row r="21" spans="1:30" ht="15" customHeight="1" x14ac:dyDescent="0.3">
      <c r="A21" s="23"/>
      <c r="J21" s="26"/>
      <c r="K21" s="26"/>
      <c r="L21" s="26"/>
      <c r="M21" s="26"/>
      <c r="N21" s="26"/>
      <c r="O21" s="26"/>
      <c r="AD21" s="24"/>
    </row>
    <row r="22" spans="1:30" ht="15" customHeight="1" x14ac:dyDescent="0.3">
      <c r="A22" s="23"/>
      <c r="J22" s="26"/>
      <c r="K22" s="26"/>
      <c r="L22" s="26"/>
      <c r="M22" s="26"/>
      <c r="N22" s="26"/>
      <c r="O22" s="26"/>
      <c r="AD22" s="24"/>
    </row>
    <row r="23" spans="1:30" ht="21" customHeight="1" x14ac:dyDescent="0.3">
      <c r="A23" s="23"/>
      <c r="C23" s="154" t="s">
        <v>292</v>
      </c>
      <c r="D23" s="159"/>
      <c r="E23" s="159"/>
      <c r="F23" s="159"/>
      <c r="G23" s="21" t="s">
        <v>279</v>
      </c>
      <c r="H23" s="29" t="str">
        <f>"일금  " &amp; NUMBERSTRING(W23,1) &amp;"원"</f>
        <v>일금  영원</v>
      </c>
      <c r="I23" s="29"/>
      <c r="J23" s="29"/>
      <c r="K23" s="29"/>
      <c r="L23" s="29"/>
      <c r="M23" s="29"/>
      <c r="N23" s="29"/>
      <c r="O23" s="29"/>
      <c r="P23" s="29"/>
      <c r="T23" s="30" t="s">
        <v>280</v>
      </c>
      <c r="U23" s="21" t="s">
        <v>281</v>
      </c>
      <c r="V23" s="31" t="s">
        <v>282</v>
      </c>
      <c r="W23" s="155">
        <f>공사원가!D34</f>
        <v>0</v>
      </c>
      <c r="X23" s="155"/>
      <c r="Y23" s="155"/>
      <c r="Z23" s="155"/>
      <c r="AA23" s="155"/>
      <c r="AB23" s="21" t="s">
        <v>283</v>
      </c>
      <c r="AD23" s="24"/>
    </row>
    <row r="24" spans="1:30" ht="21" customHeight="1" thickBot="1" x14ac:dyDescent="0.35">
      <c r="A24" s="32"/>
      <c r="B24" s="33"/>
      <c r="C24" s="33"/>
      <c r="D24" s="33"/>
      <c r="E24" s="33"/>
      <c r="F24" s="33"/>
      <c r="G24" s="33"/>
      <c r="H24" s="33"/>
      <c r="I24" s="33"/>
      <c r="J24" s="34"/>
      <c r="K24" s="34"/>
      <c r="L24" s="34"/>
      <c r="M24" s="34"/>
      <c r="N24" s="34"/>
      <c r="O24" s="34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5"/>
    </row>
    <row r="25" spans="1:30" ht="23.1" customHeight="1" x14ac:dyDescent="0.3"/>
    <row r="26" spans="1:30" ht="23.1" customHeight="1" x14ac:dyDescent="0.3">
      <c r="X26" s="156"/>
      <c r="Y26" s="157"/>
      <c r="Z26" s="157"/>
      <c r="AA26" s="157"/>
      <c r="AB26" s="157"/>
    </row>
    <row r="27" spans="1:30" ht="23.1" customHeight="1" x14ac:dyDescent="0.3"/>
  </sheetData>
  <mergeCells count="30">
    <mergeCell ref="C6:H7"/>
    <mergeCell ref="A9:AD9"/>
    <mergeCell ref="A12:AD12"/>
    <mergeCell ref="C14:F14"/>
    <mergeCell ref="A2:AD2"/>
    <mergeCell ref="A4:A5"/>
    <mergeCell ref="B4:F5"/>
    <mergeCell ref="G4:G5"/>
    <mergeCell ref="H4:L5"/>
    <mergeCell ref="M4:M5"/>
    <mergeCell ref="N4:S5"/>
    <mergeCell ref="T4:T5"/>
    <mergeCell ref="U4:Y5"/>
    <mergeCell ref="Z4:AD5"/>
    <mergeCell ref="W14:AA14"/>
    <mergeCell ref="C16:F16"/>
    <mergeCell ref="W16:AA16"/>
    <mergeCell ref="C17:F17"/>
    <mergeCell ref="W17:AA17"/>
    <mergeCell ref="C15:F15"/>
    <mergeCell ref="W15:AA15"/>
    <mergeCell ref="C18:F18"/>
    <mergeCell ref="W18:AA18"/>
    <mergeCell ref="X26:AB26"/>
    <mergeCell ref="C19:F19"/>
    <mergeCell ref="W19:AA19"/>
    <mergeCell ref="A20:F20"/>
    <mergeCell ref="W20:AA20"/>
    <mergeCell ref="C23:F23"/>
    <mergeCell ref="W23:AA23"/>
  </mergeCells>
  <phoneticPr fontId="1" type="noConversion"/>
  <printOptions horizontalCentered="1" verticalCentered="1"/>
  <pageMargins left="0.78740157480314965" right="0.59055118110236227" top="0.51181102362204722" bottom="0.59055118110236227" header="0.39370078740157483" footer="0.11811023622047245"/>
  <pageSetup paperSize="9" scale="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79"/>
  <sheetViews>
    <sheetView showZeros="0" view="pageBreakPreview" topLeftCell="A2" zoomScale="85" zoomScaleNormal="80" zoomScaleSheetLayoutView="85" workbookViewId="0">
      <selection activeCell="J25" sqref="J25"/>
    </sheetView>
  </sheetViews>
  <sheetFormatPr defaultRowHeight="19.5" x14ac:dyDescent="0.3"/>
  <cols>
    <col min="1" max="2" width="15.625" style="141" customWidth="1"/>
    <col min="3" max="4" width="25.625" style="141" customWidth="1"/>
    <col min="5" max="5" width="30.625" style="145" customWidth="1"/>
    <col min="6" max="6" width="18.625" style="141" customWidth="1"/>
    <col min="7" max="7" width="11" style="146" customWidth="1"/>
    <col min="8" max="8" width="9" style="141" customWidth="1"/>
    <col min="9" max="9" width="4" style="141" customWidth="1"/>
    <col min="10" max="10" width="24" style="141" customWidth="1"/>
    <col min="11" max="11" width="13.375" style="147" customWidth="1"/>
    <col min="12" max="12" width="14" style="141" customWidth="1"/>
    <col min="13" max="13" width="15.875" style="141" customWidth="1"/>
    <col min="14" max="16384" width="9" style="141"/>
  </cols>
  <sheetData>
    <row r="1" spans="1:13" s="37" customFormat="1" ht="46.5" customHeight="1" x14ac:dyDescent="0.3">
      <c r="A1" s="201" t="s">
        <v>293</v>
      </c>
      <c r="B1" s="201"/>
      <c r="C1" s="201"/>
      <c r="D1" s="201"/>
      <c r="E1" s="201"/>
      <c r="F1" s="201"/>
      <c r="G1" s="36"/>
      <c r="K1" s="38"/>
    </row>
    <row r="2" spans="1:13" s="42" customFormat="1" ht="24.75" customHeight="1" thickBot="1" x14ac:dyDescent="0.3">
      <c r="A2" s="39" t="s">
        <v>294</v>
      </c>
      <c r="B2" s="40" t="str">
        <f>도면표지!B3</f>
        <v>대학혁신지원사업 스미스관 교육 환경개선 소방공사</v>
      </c>
      <c r="C2" s="41"/>
      <c r="E2" s="43"/>
      <c r="F2" s="44" t="s">
        <v>295</v>
      </c>
      <c r="G2" s="45"/>
      <c r="K2" s="46"/>
    </row>
    <row r="3" spans="1:13" s="56" customFormat="1" ht="24.95" customHeight="1" thickBot="1" x14ac:dyDescent="0.35">
      <c r="A3" s="202" t="s">
        <v>296</v>
      </c>
      <c r="B3" s="203"/>
      <c r="C3" s="47" t="s">
        <v>297</v>
      </c>
      <c r="D3" s="48" t="s">
        <v>298</v>
      </c>
      <c r="E3" s="49" t="s">
        <v>299</v>
      </c>
      <c r="F3" s="50" t="s">
        <v>300</v>
      </c>
      <c r="G3" s="51" t="s">
        <v>301</v>
      </c>
      <c r="H3" s="52"/>
      <c r="I3" s="53"/>
      <c r="J3" s="53"/>
      <c r="K3" s="54"/>
      <c r="L3" s="55"/>
    </row>
    <row r="4" spans="1:13" s="66" customFormat="1" ht="18.95" customHeight="1" thickTop="1" x14ac:dyDescent="0.3">
      <c r="A4" s="204" t="s">
        <v>302</v>
      </c>
      <c r="B4" s="207" t="s">
        <v>303</v>
      </c>
      <c r="C4" s="57" t="s">
        <v>304</v>
      </c>
      <c r="D4" s="58">
        <f>공종별집계표!F5</f>
        <v>0</v>
      </c>
      <c r="E4" s="59"/>
      <c r="F4" s="60"/>
      <c r="G4" s="61"/>
      <c r="H4" s="62"/>
      <c r="I4" s="63"/>
      <c r="J4" s="64" t="s">
        <v>305</v>
      </c>
      <c r="K4" s="65"/>
    </row>
    <row r="5" spans="1:13" s="66" customFormat="1" ht="18.95" customHeight="1" x14ac:dyDescent="0.3">
      <c r="A5" s="205"/>
      <c r="B5" s="208"/>
      <c r="C5" s="67" t="s">
        <v>306</v>
      </c>
      <c r="D5" s="68"/>
      <c r="E5" s="69"/>
      <c r="F5" s="70"/>
      <c r="G5" s="71"/>
      <c r="H5" s="62"/>
      <c r="I5" s="63"/>
      <c r="J5" s="63"/>
      <c r="K5" s="65"/>
    </row>
    <row r="6" spans="1:13" s="66" customFormat="1" ht="18.95" customHeight="1" x14ac:dyDescent="0.3">
      <c r="A6" s="205"/>
      <c r="B6" s="208"/>
      <c r="C6" s="72" t="s">
        <v>307</v>
      </c>
      <c r="D6" s="73"/>
      <c r="E6" s="74"/>
      <c r="F6" s="75"/>
      <c r="G6" s="61"/>
      <c r="H6" s="62"/>
      <c r="I6" s="63"/>
      <c r="J6" s="63"/>
      <c r="K6" s="65"/>
    </row>
    <row r="7" spans="1:13" s="66" customFormat="1" ht="18.95" customHeight="1" thickBot="1" x14ac:dyDescent="0.35">
      <c r="A7" s="205"/>
      <c r="B7" s="208"/>
      <c r="C7" s="72" t="s">
        <v>308</v>
      </c>
      <c r="D7" s="76">
        <f>D4+D6</f>
        <v>0</v>
      </c>
      <c r="E7" s="77"/>
      <c r="F7" s="78"/>
      <c r="G7" s="61"/>
      <c r="H7" s="62"/>
      <c r="I7" s="63"/>
      <c r="J7" s="63"/>
      <c r="K7" s="65"/>
    </row>
    <row r="8" spans="1:13" s="66" customFormat="1" ht="18.95" customHeight="1" x14ac:dyDescent="0.3">
      <c r="A8" s="205"/>
      <c r="B8" s="209" t="s">
        <v>309</v>
      </c>
      <c r="C8" s="79" t="s">
        <v>310</v>
      </c>
      <c r="D8" s="58">
        <f>공종별집계표!H5</f>
        <v>0</v>
      </c>
      <c r="E8" s="80"/>
      <c r="F8" s="60"/>
      <c r="G8" s="61"/>
      <c r="H8" s="62"/>
      <c r="I8" s="63"/>
      <c r="J8" s="64" t="s">
        <v>305</v>
      </c>
      <c r="K8" s="211" t="s">
        <v>311</v>
      </c>
      <c r="L8" s="212"/>
      <c r="M8" s="213"/>
    </row>
    <row r="9" spans="1:13" s="66" customFormat="1" ht="18.95" customHeight="1" x14ac:dyDescent="0.3">
      <c r="A9" s="205"/>
      <c r="B9" s="208"/>
      <c r="C9" s="81" t="s">
        <v>312</v>
      </c>
      <c r="D9" s="82">
        <f>TRUNC((D8*$G$9),0)</f>
        <v>0</v>
      </c>
      <c r="E9" s="83" t="s">
        <v>364</v>
      </c>
      <c r="F9" s="70"/>
      <c r="G9" s="84">
        <v>0.05</v>
      </c>
      <c r="H9" s="62"/>
      <c r="I9" s="63"/>
      <c r="J9" s="63"/>
      <c r="K9" s="214" t="s">
        <v>313</v>
      </c>
      <c r="L9" s="215"/>
      <c r="M9" s="85">
        <f>D4</f>
        <v>0</v>
      </c>
    </row>
    <row r="10" spans="1:13" s="66" customFormat="1" ht="18.95" customHeight="1" thickBot="1" x14ac:dyDescent="0.35">
      <c r="A10" s="205"/>
      <c r="B10" s="210"/>
      <c r="C10" s="86" t="s">
        <v>308</v>
      </c>
      <c r="D10" s="76">
        <f>TRUNC((SUM(D8+D9)),0)</f>
        <v>0</v>
      </c>
      <c r="E10" s="87"/>
      <c r="F10" s="78"/>
      <c r="G10" s="61"/>
      <c r="H10" s="62"/>
      <c r="I10" s="63"/>
      <c r="J10" s="63"/>
      <c r="K10" s="214" t="s">
        <v>314</v>
      </c>
      <c r="L10" s="215"/>
      <c r="M10" s="85">
        <f>D8</f>
        <v>0</v>
      </c>
    </row>
    <row r="11" spans="1:13" s="66" customFormat="1" ht="18.95" customHeight="1" x14ac:dyDescent="0.3">
      <c r="A11" s="205"/>
      <c r="B11" s="216" t="s">
        <v>315</v>
      </c>
      <c r="C11" s="88" t="s">
        <v>316</v>
      </c>
      <c r="D11" s="89">
        <f>공종별집계표!J5</f>
        <v>0</v>
      </c>
      <c r="E11" s="90"/>
      <c r="F11" s="60"/>
      <c r="G11" s="71"/>
      <c r="H11" s="62"/>
      <c r="I11" s="63"/>
      <c r="J11" s="64" t="s">
        <v>305</v>
      </c>
      <c r="K11" s="217" t="s">
        <v>317</v>
      </c>
      <c r="L11" s="218"/>
      <c r="M11" s="91">
        <f>D31/1.1</f>
        <v>0</v>
      </c>
    </row>
    <row r="12" spans="1:13" s="66" customFormat="1" ht="18.95" customHeight="1" x14ac:dyDescent="0.3">
      <c r="A12" s="205"/>
      <c r="B12" s="216"/>
      <c r="C12" s="92" t="s">
        <v>318</v>
      </c>
      <c r="D12" s="82">
        <f>TRUNC(D8*G12)</f>
        <v>0</v>
      </c>
      <c r="E12" s="93" t="s">
        <v>319</v>
      </c>
      <c r="F12" s="70"/>
      <c r="G12" s="71"/>
      <c r="H12" s="62"/>
      <c r="I12" s="63"/>
      <c r="J12" s="63"/>
      <c r="K12" s="94"/>
      <c r="L12" s="95"/>
      <c r="M12" s="85"/>
    </row>
    <row r="13" spans="1:13" s="66" customFormat="1" ht="18.95" customHeight="1" x14ac:dyDescent="0.3">
      <c r="A13" s="205"/>
      <c r="B13" s="216"/>
      <c r="C13" s="92" t="s">
        <v>320</v>
      </c>
      <c r="D13" s="82">
        <f>TRUNC((D10*$G$13),0)</f>
        <v>0</v>
      </c>
      <c r="E13" s="93" t="s">
        <v>321</v>
      </c>
      <c r="F13" s="70"/>
      <c r="G13" s="61">
        <v>3.56E-2</v>
      </c>
      <c r="H13" s="62"/>
      <c r="I13" s="63"/>
      <c r="J13" s="63"/>
      <c r="K13" s="94"/>
      <c r="L13" s="95"/>
      <c r="M13" s="85"/>
    </row>
    <row r="14" spans="1:13" s="66" customFormat="1" ht="18.95" customHeight="1" x14ac:dyDescent="0.3">
      <c r="A14" s="205"/>
      <c r="B14" s="216"/>
      <c r="C14" s="92" t="s">
        <v>322</v>
      </c>
      <c r="D14" s="82">
        <f>TRUNC((D10*$G$14),0)</f>
        <v>0</v>
      </c>
      <c r="E14" s="93" t="s">
        <v>323</v>
      </c>
      <c r="F14" s="70"/>
      <c r="G14" s="71">
        <v>1.01E-2</v>
      </c>
      <c r="H14" s="62"/>
      <c r="I14" s="63"/>
      <c r="J14" s="63"/>
      <c r="K14" s="94"/>
      <c r="L14" s="95"/>
      <c r="M14" s="85"/>
    </row>
    <row r="15" spans="1:13" s="66" customFormat="1" ht="18.95" customHeight="1" x14ac:dyDescent="0.3">
      <c r="A15" s="205"/>
      <c r="B15" s="216"/>
      <c r="C15" s="92" t="s">
        <v>324</v>
      </c>
      <c r="D15" s="82">
        <f>TRUNC((D8*$G$15),0)</f>
        <v>0</v>
      </c>
      <c r="E15" s="93" t="s">
        <v>325</v>
      </c>
      <c r="F15" s="70"/>
      <c r="G15" s="71">
        <v>4.7500000000000001E-2</v>
      </c>
      <c r="H15" s="96"/>
      <c r="I15" s="63"/>
      <c r="J15" s="64" t="s">
        <v>326</v>
      </c>
      <c r="K15" s="97" t="s">
        <v>327</v>
      </c>
      <c r="L15" s="98">
        <v>1</v>
      </c>
      <c r="M15" s="85">
        <f>TRUNC(((M9+M10+M11)*G16*L15),0)</f>
        <v>0</v>
      </c>
    </row>
    <row r="16" spans="1:13" s="66" customFormat="1" ht="18.95" customHeight="1" x14ac:dyDescent="0.3">
      <c r="A16" s="205"/>
      <c r="B16" s="216"/>
      <c r="C16" s="92" t="s">
        <v>328</v>
      </c>
      <c r="D16" s="82">
        <f>TRUNC((((D7+D8)*$G$16)*$H$16),0)</f>
        <v>0</v>
      </c>
      <c r="E16" s="99" t="s">
        <v>329</v>
      </c>
      <c r="F16" s="100"/>
      <c r="G16" s="71">
        <v>3.1099999999999999E-2</v>
      </c>
      <c r="H16" s="101">
        <v>1</v>
      </c>
      <c r="I16" s="63"/>
      <c r="J16" s="64" t="s">
        <v>330</v>
      </c>
      <c r="K16" s="97" t="s">
        <v>331</v>
      </c>
      <c r="L16" s="98">
        <v>1.2</v>
      </c>
      <c r="M16" s="85">
        <f>TRUNC(((M9+M10)*G16*L16),0)</f>
        <v>0</v>
      </c>
    </row>
    <row r="17" spans="1:13" s="66" customFormat="1" ht="18.95" customHeight="1" x14ac:dyDescent="0.3">
      <c r="A17" s="205"/>
      <c r="B17" s="216"/>
      <c r="C17" s="92" t="s">
        <v>332</v>
      </c>
      <c r="D17" s="82">
        <f>TRUNC((D8*$G$17),0)</f>
        <v>0</v>
      </c>
      <c r="E17" s="93" t="s">
        <v>333</v>
      </c>
      <c r="F17" s="70"/>
      <c r="G17" s="71">
        <v>3.5950000000000003E-2</v>
      </c>
      <c r="H17" s="102"/>
      <c r="I17" s="63"/>
      <c r="J17" s="64" t="s">
        <v>326</v>
      </c>
      <c r="K17" s="94"/>
      <c r="L17" s="95"/>
      <c r="M17" s="85"/>
    </row>
    <row r="18" spans="1:13" s="66" customFormat="1" ht="18.95" customHeight="1" x14ac:dyDescent="0.3">
      <c r="A18" s="205"/>
      <c r="B18" s="216"/>
      <c r="C18" s="92" t="s">
        <v>334</v>
      </c>
      <c r="D18" s="82">
        <f>TRUNC((D17*$G$18),0)</f>
        <v>0</v>
      </c>
      <c r="E18" s="93" t="s">
        <v>335</v>
      </c>
      <c r="F18" s="70"/>
      <c r="G18" s="71">
        <v>0.13139999999999999</v>
      </c>
      <c r="H18" s="62"/>
      <c r="I18" s="63"/>
      <c r="J18" s="64" t="s">
        <v>326</v>
      </c>
      <c r="K18" s="94"/>
      <c r="L18" s="95"/>
      <c r="M18" s="85"/>
    </row>
    <row r="19" spans="1:13" s="66" customFormat="1" ht="18.95" customHeight="1" x14ac:dyDescent="0.3">
      <c r="A19" s="205"/>
      <c r="B19" s="216"/>
      <c r="C19" s="92" t="s">
        <v>336</v>
      </c>
      <c r="D19" s="82">
        <f>TRUNC(((D7+D10)*$G$19),0)</f>
        <v>0</v>
      </c>
      <c r="E19" s="83" t="s">
        <v>365</v>
      </c>
      <c r="F19" s="70"/>
      <c r="G19" s="61">
        <v>0.03</v>
      </c>
      <c r="H19" s="62"/>
      <c r="I19" s="103"/>
      <c r="J19" s="63"/>
      <c r="K19" s="65"/>
    </row>
    <row r="20" spans="1:13" s="66" customFormat="1" ht="18.95" customHeight="1" x14ac:dyDescent="0.3">
      <c r="A20" s="205"/>
      <c r="B20" s="216"/>
      <c r="C20" s="92" t="s">
        <v>337</v>
      </c>
      <c r="D20" s="82">
        <f>TRUNC((D10*$G$20),0)</f>
        <v>0</v>
      </c>
      <c r="E20" s="93" t="s">
        <v>338</v>
      </c>
      <c r="F20" s="70"/>
      <c r="G20" s="61">
        <v>6.0000000000000002E-5</v>
      </c>
      <c r="H20" s="62"/>
      <c r="I20" s="103"/>
      <c r="J20" s="63"/>
      <c r="K20" s="65"/>
    </row>
    <row r="21" spans="1:13" s="66" customFormat="1" ht="18.95" customHeight="1" x14ac:dyDescent="0.3">
      <c r="A21" s="205"/>
      <c r="B21" s="216"/>
      <c r="C21" s="92" t="s">
        <v>339</v>
      </c>
      <c r="D21" s="82">
        <f>TRUNC((D10*$G$21),0)</f>
        <v>0</v>
      </c>
      <c r="E21" s="93" t="s">
        <v>340</v>
      </c>
      <c r="F21" s="70"/>
      <c r="G21" s="61">
        <v>8.9999999999999998E-4</v>
      </c>
      <c r="H21" s="62"/>
      <c r="I21" s="103"/>
      <c r="J21" s="63"/>
      <c r="K21" s="65"/>
    </row>
    <row r="22" spans="1:13" s="66" customFormat="1" ht="18.95" customHeight="1" thickBot="1" x14ac:dyDescent="0.35">
      <c r="A22" s="205"/>
      <c r="B22" s="216"/>
      <c r="C22" s="104" t="s">
        <v>341</v>
      </c>
      <c r="D22" s="76">
        <f>TRUNC((SUM(D11:D21)),0)</f>
        <v>0</v>
      </c>
      <c r="E22" s="87"/>
      <c r="F22" s="78"/>
      <c r="G22" s="71"/>
      <c r="H22" s="62"/>
      <c r="I22" s="105"/>
      <c r="J22" s="63"/>
      <c r="K22" s="65"/>
    </row>
    <row r="23" spans="1:13" s="66" customFormat="1" ht="18.95" customHeight="1" thickBot="1" x14ac:dyDescent="0.35">
      <c r="A23" s="206"/>
      <c r="B23" s="191" t="s">
        <v>342</v>
      </c>
      <c r="C23" s="192"/>
      <c r="D23" s="106">
        <f>SUM(D7+D10+D22)</f>
        <v>0</v>
      </c>
      <c r="E23" s="107"/>
      <c r="F23" s="108"/>
      <c r="G23" s="61"/>
      <c r="H23" s="62"/>
      <c r="I23" s="63"/>
      <c r="J23" s="109"/>
      <c r="K23" s="65"/>
    </row>
    <row r="24" spans="1:13" s="66" customFormat="1" ht="18.95" customHeight="1" x14ac:dyDescent="0.3">
      <c r="A24" s="193" t="s">
        <v>343</v>
      </c>
      <c r="B24" s="194"/>
      <c r="C24" s="195"/>
      <c r="D24" s="73">
        <f>TRUNC((D23*$G$24),0)</f>
        <v>0</v>
      </c>
      <c r="E24" s="110" t="s">
        <v>366</v>
      </c>
      <c r="F24" s="111"/>
      <c r="G24" s="71">
        <v>0.04</v>
      </c>
      <c r="H24" s="62"/>
      <c r="I24" s="63"/>
      <c r="J24" s="112" t="s">
        <v>344</v>
      </c>
      <c r="K24" s="97"/>
    </row>
    <row r="25" spans="1:13" s="66" customFormat="1" ht="18.95" customHeight="1" x14ac:dyDescent="0.3">
      <c r="A25" s="196" t="s">
        <v>345</v>
      </c>
      <c r="B25" s="197"/>
      <c r="C25" s="198"/>
      <c r="D25" s="82">
        <f>TRUNC((((D10+D22+D24)*$G$25)-J25/1.1),0)</f>
        <v>0</v>
      </c>
      <c r="E25" s="83" t="s">
        <v>367</v>
      </c>
      <c r="F25" s="113"/>
      <c r="G25" s="71">
        <v>0.08</v>
      </c>
      <c r="H25" s="62"/>
      <c r="I25" s="63"/>
      <c r="J25" s="114"/>
      <c r="K25" s="94"/>
    </row>
    <row r="26" spans="1:13" s="66" customFormat="1" ht="18.95" customHeight="1" x14ac:dyDescent="0.3">
      <c r="A26" s="196" t="s">
        <v>346</v>
      </c>
      <c r="B26" s="197"/>
      <c r="C26" s="198"/>
      <c r="D26" s="115"/>
      <c r="E26" s="93"/>
      <c r="F26" s="113"/>
      <c r="G26" s="71"/>
      <c r="H26" s="62"/>
      <c r="I26" s="63"/>
      <c r="J26" s="116"/>
      <c r="K26" s="117"/>
    </row>
    <row r="27" spans="1:13" s="66" customFormat="1" ht="18.95" customHeight="1" x14ac:dyDescent="0.3">
      <c r="A27" s="199" t="s">
        <v>347</v>
      </c>
      <c r="B27" s="197"/>
      <c r="C27" s="198"/>
      <c r="D27" s="82">
        <f>TRUNC(SUM(D23:D26),0)</f>
        <v>0</v>
      </c>
      <c r="E27" s="93" t="s">
        <v>348</v>
      </c>
      <c r="F27" s="118"/>
      <c r="G27" s="61"/>
      <c r="H27" s="62"/>
      <c r="I27" s="63"/>
      <c r="J27" s="119"/>
      <c r="K27" s="65"/>
      <c r="L27" s="120"/>
    </row>
    <row r="28" spans="1:13" s="66" customFormat="1" ht="18.95" customHeight="1" x14ac:dyDescent="0.3">
      <c r="A28" s="199" t="s">
        <v>349</v>
      </c>
      <c r="B28" s="197"/>
      <c r="C28" s="198"/>
      <c r="D28" s="121">
        <f>TRUNC((D27*G28),-3)</f>
        <v>0</v>
      </c>
      <c r="E28" s="80" t="s">
        <v>350</v>
      </c>
      <c r="F28" s="122"/>
      <c r="G28" s="61">
        <v>3.64E-3</v>
      </c>
      <c r="H28" s="62"/>
      <c r="I28" s="63"/>
      <c r="J28" s="119"/>
      <c r="K28" s="65"/>
      <c r="M28" s="120"/>
    </row>
    <row r="29" spans="1:13" s="66" customFormat="1" ht="18.95" customHeight="1" thickBot="1" x14ac:dyDescent="0.35">
      <c r="A29" s="193" t="s">
        <v>351</v>
      </c>
      <c r="B29" s="194"/>
      <c r="C29" s="195"/>
      <c r="D29" s="121">
        <f>TRUNC(((D27+D28)*$G$29),-3)</f>
        <v>0</v>
      </c>
      <c r="E29" s="80" t="s">
        <v>352</v>
      </c>
      <c r="F29" s="60"/>
      <c r="G29" s="61">
        <v>0.1</v>
      </c>
      <c r="H29" s="62"/>
      <c r="I29" s="63"/>
      <c r="J29" s="63"/>
      <c r="K29" s="65"/>
      <c r="L29" s="120"/>
    </row>
    <row r="30" spans="1:13" s="66" customFormat="1" ht="18.75" customHeight="1" thickBot="1" x14ac:dyDescent="0.35">
      <c r="A30" s="188" t="s">
        <v>353</v>
      </c>
      <c r="B30" s="189"/>
      <c r="C30" s="190"/>
      <c r="D30" s="123">
        <f>D27+D28+D29</f>
        <v>0</v>
      </c>
      <c r="E30" s="124"/>
      <c r="F30" s="125"/>
      <c r="G30" s="61"/>
      <c r="H30" s="62"/>
      <c r="I30" s="63"/>
      <c r="J30" s="126"/>
      <c r="K30" s="65"/>
    </row>
    <row r="31" spans="1:13" s="66" customFormat="1" ht="18.75" customHeight="1" thickBot="1" x14ac:dyDescent="0.35">
      <c r="A31" s="200" t="s">
        <v>354</v>
      </c>
      <c r="B31" s="189"/>
      <c r="C31" s="190"/>
      <c r="D31" s="123"/>
      <c r="E31" s="124"/>
      <c r="F31" s="125"/>
      <c r="G31" s="61"/>
      <c r="H31" s="62"/>
      <c r="I31" s="63"/>
      <c r="J31" s="64" t="s">
        <v>355</v>
      </c>
      <c r="K31" s="65"/>
    </row>
    <row r="32" spans="1:13" s="66" customFormat="1" ht="18.75" customHeight="1" thickBot="1" x14ac:dyDescent="0.35">
      <c r="A32" s="200" t="s">
        <v>356</v>
      </c>
      <c r="B32" s="189"/>
      <c r="C32" s="190"/>
      <c r="D32" s="123"/>
      <c r="E32" s="124"/>
      <c r="F32" s="125"/>
      <c r="G32" s="61"/>
      <c r="H32" s="62"/>
      <c r="I32" s="63"/>
      <c r="J32" s="64" t="s">
        <v>305</v>
      </c>
      <c r="K32" s="65"/>
    </row>
    <row r="33" spans="1:11" s="66" customFormat="1" ht="18.75" customHeight="1" thickBot="1" x14ac:dyDescent="0.35">
      <c r="A33" s="200" t="s">
        <v>357</v>
      </c>
      <c r="B33" s="189"/>
      <c r="C33" s="190"/>
      <c r="D33" s="123"/>
      <c r="E33" s="124"/>
      <c r="F33" s="125"/>
      <c r="G33" s="61"/>
      <c r="H33" s="62"/>
      <c r="I33" s="63"/>
      <c r="J33" s="64" t="s">
        <v>305</v>
      </c>
      <c r="K33" s="65"/>
    </row>
    <row r="34" spans="1:11" s="66" customFormat="1" ht="18.95" customHeight="1" thickBot="1" x14ac:dyDescent="0.35">
      <c r="A34" s="188" t="s">
        <v>358</v>
      </c>
      <c r="B34" s="189"/>
      <c r="C34" s="190"/>
      <c r="D34" s="123">
        <f>SUM(D30:D33)</f>
        <v>0</v>
      </c>
      <c r="E34" s="127"/>
      <c r="F34" s="125"/>
      <c r="G34" s="128"/>
      <c r="H34" s="62"/>
      <c r="I34" s="63"/>
      <c r="J34" s="63"/>
      <c r="K34" s="65"/>
    </row>
    <row r="35" spans="1:11" s="66" customFormat="1" ht="20.25" customHeight="1" thickBot="1" x14ac:dyDescent="0.35">
      <c r="A35" s="129"/>
      <c r="B35" s="130"/>
      <c r="C35" s="130"/>
      <c r="D35" s="131"/>
      <c r="E35" s="132"/>
      <c r="G35" s="133"/>
      <c r="K35" s="65"/>
    </row>
    <row r="36" spans="1:11" s="66" customFormat="1" ht="20.100000000000001" customHeight="1" x14ac:dyDescent="0.3">
      <c r="A36" s="129"/>
      <c r="B36" s="130"/>
      <c r="C36" s="134" t="s">
        <v>359</v>
      </c>
      <c r="D36" s="135">
        <f>SUM(D4+D8+D11)</f>
        <v>0</v>
      </c>
      <c r="E36" s="132"/>
      <c r="G36" s="133"/>
      <c r="K36" s="136"/>
    </row>
    <row r="37" spans="1:11" s="66" customFormat="1" ht="20.100000000000001" customHeight="1" x14ac:dyDescent="0.3">
      <c r="A37" s="129"/>
      <c r="B37" s="130"/>
      <c r="C37" s="137" t="s">
        <v>360</v>
      </c>
      <c r="D37" s="138"/>
      <c r="E37" s="132"/>
      <c r="G37" s="133"/>
      <c r="K37" s="136"/>
    </row>
    <row r="38" spans="1:11" s="66" customFormat="1" ht="20.100000000000001" customHeight="1" thickBot="1" x14ac:dyDescent="0.35">
      <c r="A38" s="129"/>
      <c r="B38" s="130"/>
      <c r="C38" s="139" t="s">
        <v>361</v>
      </c>
      <c r="D38" s="140"/>
      <c r="E38" s="132"/>
      <c r="G38" s="133"/>
      <c r="K38" s="136"/>
    </row>
    <row r="39" spans="1:11" ht="18.95" customHeight="1" x14ac:dyDescent="0.25">
      <c r="D39" s="142"/>
      <c r="E39" s="141"/>
      <c r="G39" s="141"/>
      <c r="K39" s="141"/>
    </row>
    <row r="40" spans="1:11" ht="18.95" customHeight="1" x14ac:dyDescent="0.25">
      <c r="D40" s="143"/>
      <c r="E40" s="141"/>
      <c r="G40" s="141"/>
      <c r="K40" s="141"/>
    </row>
    <row r="41" spans="1:11" ht="18.95" customHeight="1" x14ac:dyDescent="0.25">
      <c r="D41" s="144"/>
      <c r="E41" s="141"/>
      <c r="G41" s="141"/>
      <c r="K41" s="141"/>
    </row>
    <row r="42" spans="1:11" ht="18.95" customHeight="1" x14ac:dyDescent="0.25">
      <c r="E42" s="141"/>
      <c r="G42" s="141"/>
      <c r="K42" s="141"/>
    </row>
    <row r="43" spans="1:11" ht="18.95" customHeight="1" x14ac:dyDescent="0.25">
      <c r="E43" s="141"/>
      <c r="G43" s="141"/>
      <c r="K43" s="141"/>
    </row>
    <row r="44" spans="1:11" ht="18.95" customHeight="1" x14ac:dyDescent="0.25">
      <c r="E44" s="141"/>
      <c r="G44" s="141"/>
      <c r="K44" s="141"/>
    </row>
    <row r="45" spans="1:11" ht="18.95" customHeight="1" x14ac:dyDescent="0.25">
      <c r="E45" s="141"/>
      <c r="G45" s="141"/>
      <c r="K45" s="141"/>
    </row>
    <row r="46" spans="1:11" ht="18.95" customHeight="1" x14ac:dyDescent="0.25">
      <c r="E46" s="141"/>
      <c r="G46" s="141"/>
      <c r="K46" s="141"/>
    </row>
    <row r="47" spans="1:11" ht="18.95" customHeight="1" x14ac:dyDescent="0.25">
      <c r="E47" s="141"/>
      <c r="G47" s="141"/>
      <c r="K47" s="141"/>
    </row>
    <row r="48" spans="1:11" ht="18.95" customHeight="1" x14ac:dyDescent="0.25">
      <c r="E48" s="141"/>
      <c r="G48" s="141"/>
      <c r="K48" s="141"/>
    </row>
    <row r="49" spans="5:11" ht="18.95" customHeight="1" x14ac:dyDescent="0.25">
      <c r="E49" s="141"/>
      <c r="G49" s="141"/>
      <c r="K49" s="141"/>
    </row>
    <row r="50" spans="5:11" ht="18.95" customHeight="1" x14ac:dyDescent="0.25">
      <c r="E50" s="141"/>
      <c r="G50" s="141"/>
      <c r="K50" s="141"/>
    </row>
    <row r="51" spans="5:11" ht="18.95" customHeight="1" x14ac:dyDescent="0.25">
      <c r="E51" s="141"/>
      <c r="G51" s="141"/>
      <c r="K51" s="141"/>
    </row>
    <row r="52" spans="5:11" ht="18.95" customHeight="1" x14ac:dyDescent="0.25">
      <c r="E52" s="141"/>
      <c r="G52" s="141"/>
      <c r="K52" s="141"/>
    </row>
    <row r="53" spans="5:11" ht="18.95" customHeight="1" x14ac:dyDescent="0.25">
      <c r="E53" s="141"/>
      <c r="G53" s="141"/>
      <c r="K53" s="141"/>
    </row>
    <row r="54" spans="5:11" ht="18.95" customHeight="1" x14ac:dyDescent="0.25">
      <c r="E54" s="141"/>
      <c r="G54" s="141"/>
      <c r="K54" s="141"/>
    </row>
    <row r="55" spans="5:11" ht="18.95" customHeight="1" x14ac:dyDescent="0.3"/>
    <row r="56" spans="5:11" ht="24.95" customHeight="1" x14ac:dyDescent="0.3"/>
    <row r="57" spans="5:11" ht="24.95" customHeight="1" x14ac:dyDescent="0.3"/>
    <row r="58" spans="5:11" ht="24.95" customHeight="1" x14ac:dyDescent="0.3"/>
    <row r="59" spans="5:11" ht="24.95" customHeight="1" x14ac:dyDescent="0.3"/>
    <row r="60" spans="5:11" ht="24.95" customHeight="1" x14ac:dyDescent="0.3"/>
    <row r="61" spans="5:11" ht="24.95" customHeight="1" x14ac:dyDescent="0.3"/>
    <row r="62" spans="5:11" ht="24.95" customHeight="1" x14ac:dyDescent="0.3"/>
    <row r="63" spans="5:11" ht="24.95" customHeight="1" x14ac:dyDescent="0.3"/>
    <row r="64" spans="5:11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  <row r="79" ht="24.95" customHeight="1" x14ac:dyDescent="0.3"/>
  </sheetData>
  <mergeCells count="22">
    <mergeCell ref="K8:M8"/>
    <mergeCell ref="K9:L9"/>
    <mergeCell ref="K10:L10"/>
    <mergeCell ref="B11:B22"/>
    <mergeCell ref="K11:L11"/>
    <mergeCell ref="A1:F1"/>
    <mergeCell ref="A3:B3"/>
    <mergeCell ref="A4:A23"/>
    <mergeCell ref="B4:B7"/>
    <mergeCell ref="B8:B10"/>
    <mergeCell ref="A34:C34"/>
    <mergeCell ref="B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</mergeCells>
  <phoneticPr fontId="1" type="noConversion"/>
  <printOptions horizontalCentered="1" verticalCentered="1" gridLinesSet="0"/>
  <pageMargins left="0.78740157480314965" right="0.59055118110236227" top="0.43307086614173229" bottom="0.35433070866141736" header="0.31496062992125984" footer="0.31496062992125984"/>
  <pageSetup paperSize="9" scale="75" orientation="landscape" verticalDpi="300" r:id="rId1"/>
  <headerFooter alignWithMargins="0"/>
  <rowBreaks count="1" manualBreakCount="1">
    <brk id="35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9"/>
  <sheetViews>
    <sheetView workbookViewId="0">
      <selection activeCell="E12" sqref="E12:L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2" spans="1:20" ht="30" customHeight="1" x14ac:dyDescent="0.3">
      <c r="A2" s="151" t="s">
        <v>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</row>
    <row r="3" spans="1:20" ht="30" customHeight="1" x14ac:dyDescent="0.3">
      <c r="A3" s="152" t="s">
        <v>2</v>
      </c>
      <c r="B3" s="152" t="s">
        <v>3</v>
      </c>
      <c r="C3" s="152" t="s">
        <v>4</v>
      </c>
      <c r="D3" s="152" t="s">
        <v>5</v>
      </c>
      <c r="E3" s="152" t="s">
        <v>6</v>
      </c>
      <c r="F3" s="152"/>
      <c r="G3" s="152" t="s">
        <v>9</v>
      </c>
      <c r="H3" s="152"/>
      <c r="I3" s="152" t="s">
        <v>10</v>
      </c>
      <c r="J3" s="152"/>
      <c r="K3" s="152" t="s">
        <v>11</v>
      </c>
      <c r="L3" s="152"/>
      <c r="M3" s="152" t="s">
        <v>12</v>
      </c>
      <c r="N3" s="151" t="s">
        <v>13</v>
      </c>
      <c r="O3" s="151" t="s">
        <v>14</v>
      </c>
      <c r="P3" s="151" t="s">
        <v>15</v>
      </c>
      <c r="Q3" s="151" t="s">
        <v>16</v>
      </c>
      <c r="R3" s="151" t="s">
        <v>17</v>
      </c>
      <c r="S3" s="151" t="s">
        <v>18</v>
      </c>
      <c r="T3" s="151" t="s">
        <v>19</v>
      </c>
    </row>
    <row r="4" spans="1:20" ht="30" customHeight="1" x14ac:dyDescent="0.3">
      <c r="A4" s="153"/>
      <c r="B4" s="153"/>
      <c r="C4" s="153"/>
      <c r="D4" s="153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153"/>
      <c r="N4" s="151"/>
      <c r="O4" s="151"/>
      <c r="P4" s="151"/>
      <c r="Q4" s="151"/>
      <c r="R4" s="151"/>
      <c r="S4" s="151"/>
      <c r="T4" s="151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F6+F12</f>
        <v>0</v>
      </c>
      <c r="F5" s="7">
        <f t="shared" ref="F5:F12" si="0">E5*D5</f>
        <v>0</v>
      </c>
      <c r="G5" s="7">
        <f>H6+H12</f>
        <v>0</v>
      </c>
      <c r="H5" s="7">
        <f t="shared" ref="H5:H12" si="1">G5*D5</f>
        <v>0</v>
      </c>
      <c r="I5" s="7">
        <f>J6+J12</f>
        <v>0</v>
      </c>
      <c r="J5" s="7">
        <f t="shared" ref="J5:J12" si="2">I5*D5</f>
        <v>0</v>
      </c>
      <c r="K5" s="7">
        <f t="shared" ref="K5:L12" si="3">E5+G5+I5</f>
        <v>0</v>
      </c>
      <c r="L5" s="7">
        <f t="shared" si="3"/>
        <v>0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>
        <f>F7+F8+F9+F10+F11</f>
        <v>0</v>
      </c>
      <c r="F6" s="7">
        <f t="shared" si="0"/>
        <v>0</v>
      </c>
      <c r="G6" s="7">
        <f>H7+H8+H9+H10+H11</f>
        <v>0</v>
      </c>
      <c r="H6" s="7">
        <f t="shared" si="1"/>
        <v>0</v>
      </c>
      <c r="I6" s="7">
        <f>J7+J8+J9+J10+J11</f>
        <v>0</v>
      </c>
      <c r="J6" s="7">
        <f t="shared" si="2"/>
        <v>0</v>
      </c>
      <c r="K6" s="7">
        <f t="shared" si="3"/>
        <v>0</v>
      </c>
      <c r="L6" s="7">
        <f t="shared" si="3"/>
        <v>0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56</v>
      </c>
      <c r="B7" s="5" t="s">
        <v>52</v>
      </c>
      <c r="C7" s="5" t="s">
        <v>52</v>
      </c>
      <c r="D7" s="6">
        <v>1</v>
      </c>
      <c r="E7" s="7">
        <f>공종별내역서!F55</f>
        <v>0</v>
      </c>
      <c r="F7" s="7">
        <f t="shared" si="0"/>
        <v>0</v>
      </c>
      <c r="G7" s="7">
        <f>공종별내역서!H55</f>
        <v>0</v>
      </c>
      <c r="H7" s="7">
        <f t="shared" si="1"/>
        <v>0</v>
      </c>
      <c r="I7" s="7">
        <f>공종별내역서!J55</f>
        <v>0</v>
      </c>
      <c r="J7" s="7">
        <f t="shared" si="2"/>
        <v>0</v>
      </c>
      <c r="K7" s="7">
        <f t="shared" si="3"/>
        <v>0</v>
      </c>
      <c r="L7" s="7">
        <f t="shared" si="3"/>
        <v>0</v>
      </c>
      <c r="M7" s="5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3"/>
    </row>
    <row r="8" spans="1:20" ht="30" customHeight="1" x14ac:dyDescent="0.3">
      <c r="A8" s="5" t="s">
        <v>153</v>
      </c>
      <c r="B8" s="5" t="s">
        <v>52</v>
      </c>
      <c r="C8" s="5" t="s">
        <v>52</v>
      </c>
      <c r="D8" s="6">
        <v>1</v>
      </c>
      <c r="E8" s="7">
        <f>공종별내역서!F81</f>
        <v>0</v>
      </c>
      <c r="F8" s="7">
        <f t="shared" si="0"/>
        <v>0</v>
      </c>
      <c r="G8" s="7">
        <f>공종별내역서!H81</f>
        <v>0</v>
      </c>
      <c r="H8" s="7">
        <f t="shared" si="1"/>
        <v>0</v>
      </c>
      <c r="I8" s="7">
        <f>공종별내역서!J81</f>
        <v>0</v>
      </c>
      <c r="J8" s="7">
        <f t="shared" si="2"/>
        <v>0</v>
      </c>
      <c r="K8" s="7">
        <f t="shared" si="3"/>
        <v>0</v>
      </c>
      <c r="L8" s="7">
        <f t="shared" si="3"/>
        <v>0</v>
      </c>
      <c r="M8" s="5" t="s">
        <v>52</v>
      </c>
      <c r="N8" s="1" t="s">
        <v>154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3"/>
    </row>
    <row r="9" spans="1:20" ht="30" customHeight="1" x14ac:dyDescent="0.3">
      <c r="A9" s="5" t="s">
        <v>185</v>
      </c>
      <c r="B9" s="5" t="s">
        <v>52</v>
      </c>
      <c r="C9" s="5" t="s">
        <v>52</v>
      </c>
      <c r="D9" s="6">
        <v>1</v>
      </c>
      <c r="E9" s="7">
        <f>공종별내역서!F107</f>
        <v>0</v>
      </c>
      <c r="F9" s="7">
        <f t="shared" si="0"/>
        <v>0</v>
      </c>
      <c r="G9" s="7">
        <f>공종별내역서!H107</f>
        <v>0</v>
      </c>
      <c r="H9" s="7">
        <f t="shared" si="1"/>
        <v>0</v>
      </c>
      <c r="I9" s="7">
        <f>공종별내역서!J107</f>
        <v>0</v>
      </c>
      <c r="J9" s="7">
        <f t="shared" si="2"/>
        <v>0</v>
      </c>
      <c r="K9" s="7">
        <f t="shared" si="3"/>
        <v>0</v>
      </c>
      <c r="L9" s="7">
        <f t="shared" si="3"/>
        <v>0</v>
      </c>
      <c r="M9" s="5" t="s">
        <v>52</v>
      </c>
      <c r="N9" s="1" t="s">
        <v>186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3"/>
    </row>
    <row r="10" spans="1:20" ht="30" customHeight="1" x14ac:dyDescent="0.3">
      <c r="A10" s="5" t="s">
        <v>219</v>
      </c>
      <c r="B10" s="5" t="s">
        <v>52</v>
      </c>
      <c r="C10" s="5" t="s">
        <v>52</v>
      </c>
      <c r="D10" s="6">
        <v>1</v>
      </c>
      <c r="E10" s="7">
        <f>공종별내역서!F133</f>
        <v>0</v>
      </c>
      <c r="F10" s="7">
        <f t="shared" si="0"/>
        <v>0</v>
      </c>
      <c r="G10" s="7">
        <f>공종별내역서!H133</f>
        <v>0</v>
      </c>
      <c r="H10" s="7">
        <f t="shared" si="1"/>
        <v>0</v>
      </c>
      <c r="I10" s="7">
        <f>공종별내역서!J133</f>
        <v>0</v>
      </c>
      <c r="J10" s="7">
        <f t="shared" si="2"/>
        <v>0</v>
      </c>
      <c r="K10" s="7">
        <f t="shared" si="3"/>
        <v>0</v>
      </c>
      <c r="L10" s="7">
        <f t="shared" si="3"/>
        <v>0</v>
      </c>
      <c r="M10" s="5" t="s">
        <v>52</v>
      </c>
      <c r="N10" s="1" t="s">
        <v>220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3"/>
    </row>
    <row r="11" spans="1:20" ht="30" customHeight="1" x14ac:dyDescent="0.3">
      <c r="A11" s="5" t="s">
        <v>237</v>
      </c>
      <c r="B11" s="5" t="s">
        <v>52</v>
      </c>
      <c r="C11" s="5" t="s">
        <v>52</v>
      </c>
      <c r="D11" s="6">
        <v>1</v>
      </c>
      <c r="E11" s="7">
        <f>공종별내역서!F159</f>
        <v>0</v>
      </c>
      <c r="F11" s="7">
        <f t="shared" si="0"/>
        <v>0</v>
      </c>
      <c r="G11" s="7">
        <f>공종별내역서!H159</f>
        <v>0</v>
      </c>
      <c r="H11" s="7">
        <f t="shared" si="1"/>
        <v>0</v>
      </c>
      <c r="I11" s="7">
        <f>공종별내역서!J159</f>
        <v>0</v>
      </c>
      <c r="J11" s="7">
        <f t="shared" si="2"/>
        <v>0</v>
      </c>
      <c r="K11" s="7">
        <f t="shared" si="3"/>
        <v>0</v>
      </c>
      <c r="L11" s="7">
        <f t="shared" si="3"/>
        <v>0</v>
      </c>
      <c r="M11" s="5" t="s">
        <v>52</v>
      </c>
      <c r="N11" s="1" t="s">
        <v>238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3"/>
    </row>
    <row r="12" spans="1:20" ht="30" customHeight="1" x14ac:dyDescent="0.3">
      <c r="A12" s="5" t="s">
        <v>266</v>
      </c>
      <c r="B12" s="5" t="s">
        <v>52</v>
      </c>
      <c r="C12" s="5" t="s">
        <v>52</v>
      </c>
      <c r="D12" s="6">
        <v>1</v>
      </c>
      <c r="E12" s="7"/>
      <c r="F12" s="7"/>
      <c r="G12" s="7"/>
      <c r="H12" s="7"/>
      <c r="I12" s="7"/>
      <c r="J12" s="7"/>
      <c r="K12" s="7"/>
      <c r="L12" s="7"/>
      <c r="M12" s="5" t="s">
        <v>52</v>
      </c>
      <c r="N12" s="1" t="s">
        <v>267</v>
      </c>
      <c r="O12" s="1" t="s">
        <v>52</v>
      </c>
      <c r="P12" s="1" t="s">
        <v>53</v>
      </c>
      <c r="Q12" s="1" t="s">
        <v>52</v>
      </c>
      <c r="R12">
        <v>2</v>
      </c>
      <c r="S12" s="1" t="s">
        <v>52</v>
      </c>
      <c r="T12" s="3"/>
    </row>
    <row r="13" spans="1:20" ht="30" customHeight="1" x14ac:dyDescent="0.3">
      <c r="A13" s="148" t="s">
        <v>362</v>
      </c>
      <c r="B13" s="148" t="s">
        <v>52</v>
      </c>
      <c r="C13" s="148" t="s">
        <v>52</v>
      </c>
      <c r="D13" s="148">
        <v>1</v>
      </c>
      <c r="E13" s="149"/>
      <c r="F13" s="149"/>
      <c r="G13" s="149"/>
      <c r="H13" s="149"/>
      <c r="I13" s="149"/>
      <c r="J13" s="149"/>
      <c r="K13" s="149"/>
      <c r="L13" s="149"/>
      <c r="M13" s="6"/>
      <c r="T13" s="3"/>
    </row>
    <row r="14" spans="1:20" ht="30" customHeight="1" x14ac:dyDescent="0.3">
      <c r="A14" s="148" t="s">
        <v>363</v>
      </c>
      <c r="B14" s="148" t="s">
        <v>52</v>
      </c>
      <c r="C14" s="148" t="s">
        <v>52</v>
      </c>
      <c r="D14" s="148">
        <v>1</v>
      </c>
      <c r="E14" s="149"/>
      <c r="F14" s="149"/>
      <c r="G14" s="149"/>
      <c r="H14" s="149"/>
      <c r="I14" s="149"/>
      <c r="J14" s="149"/>
      <c r="K14" s="149"/>
      <c r="L14" s="149"/>
      <c r="M14" s="6"/>
      <c r="T14" s="3"/>
    </row>
    <row r="15" spans="1:20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3"/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T27" s="3"/>
    </row>
    <row r="28" spans="1:20" ht="30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T28" s="3"/>
    </row>
    <row r="29" spans="1:20" ht="30" customHeight="1" x14ac:dyDescent="0.3">
      <c r="A29" s="5" t="s">
        <v>151</v>
      </c>
      <c r="B29" s="6"/>
      <c r="C29" s="6"/>
      <c r="D29" s="6"/>
      <c r="E29" s="6"/>
      <c r="F29" s="7">
        <f>F5</f>
        <v>0</v>
      </c>
      <c r="G29" s="6"/>
      <c r="H29" s="7">
        <f>H5</f>
        <v>0</v>
      </c>
      <c r="I29" s="6"/>
      <c r="J29" s="7">
        <f>J5</f>
        <v>0</v>
      </c>
      <c r="K29" s="6"/>
      <c r="L29" s="7">
        <f>L5</f>
        <v>0</v>
      </c>
      <c r="M29" s="6"/>
      <c r="T29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159"/>
  <sheetViews>
    <sheetView workbookViewId="0">
      <selection activeCell="H11" sqref="H1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51" t="s">
        <v>1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</row>
    <row r="2" spans="1:48" ht="30" customHeight="1" x14ac:dyDescent="0.3">
      <c r="A2" s="152" t="s">
        <v>2</v>
      </c>
      <c r="B2" s="152" t="s">
        <v>3</v>
      </c>
      <c r="C2" s="152" t="s">
        <v>4</v>
      </c>
      <c r="D2" s="152" t="s">
        <v>5</v>
      </c>
      <c r="E2" s="152" t="s">
        <v>6</v>
      </c>
      <c r="F2" s="152"/>
      <c r="G2" s="152" t="s">
        <v>9</v>
      </c>
      <c r="H2" s="152"/>
      <c r="I2" s="152" t="s">
        <v>10</v>
      </c>
      <c r="J2" s="152"/>
      <c r="K2" s="152" t="s">
        <v>11</v>
      </c>
      <c r="L2" s="152"/>
      <c r="M2" s="152" t="s">
        <v>12</v>
      </c>
      <c r="N2" s="151" t="s">
        <v>20</v>
      </c>
      <c r="O2" s="151" t="s">
        <v>14</v>
      </c>
      <c r="P2" s="151" t="s">
        <v>21</v>
      </c>
      <c r="Q2" s="151" t="s">
        <v>13</v>
      </c>
      <c r="R2" s="151" t="s">
        <v>22</v>
      </c>
      <c r="S2" s="151" t="s">
        <v>23</v>
      </c>
      <c r="T2" s="151" t="s">
        <v>24</v>
      </c>
      <c r="U2" s="151" t="s">
        <v>25</v>
      </c>
      <c r="V2" s="151" t="s">
        <v>26</v>
      </c>
      <c r="W2" s="151" t="s">
        <v>27</v>
      </c>
      <c r="X2" s="151" t="s">
        <v>28</v>
      </c>
      <c r="Y2" s="151" t="s">
        <v>29</v>
      </c>
      <c r="Z2" s="151" t="s">
        <v>30</v>
      </c>
      <c r="AA2" s="151" t="s">
        <v>31</v>
      </c>
      <c r="AB2" s="151" t="s">
        <v>32</v>
      </c>
      <c r="AC2" s="151" t="s">
        <v>33</v>
      </c>
      <c r="AD2" s="151" t="s">
        <v>34</v>
      </c>
      <c r="AE2" s="151" t="s">
        <v>35</v>
      </c>
      <c r="AF2" s="151" t="s">
        <v>36</v>
      </c>
      <c r="AG2" s="151" t="s">
        <v>37</v>
      </c>
      <c r="AH2" s="151" t="s">
        <v>38</v>
      </c>
      <c r="AI2" s="151" t="s">
        <v>39</v>
      </c>
      <c r="AJ2" s="151" t="s">
        <v>40</v>
      </c>
      <c r="AK2" s="151" t="s">
        <v>41</v>
      </c>
      <c r="AL2" s="151" t="s">
        <v>42</v>
      </c>
      <c r="AM2" s="151" t="s">
        <v>43</v>
      </c>
      <c r="AN2" s="151" t="s">
        <v>44</v>
      </c>
      <c r="AO2" s="151" t="s">
        <v>45</v>
      </c>
      <c r="AP2" s="151" t="s">
        <v>46</v>
      </c>
      <c r="AQ2" s="151" t="s">
        <v>47</v>
      </c>
      <c r="AR2" s="151" t="s">
        <v>48</v>
      </c>
      <c r="AS2" s="151" t="s">
        <v>16</v>
      </c>
      <c r="AT2" s="151" t="s">
        <v>17</v>
      </c>
      <c r="AU2" s="151" t="s">
        <v>49</v>
      </c>
      <c r="AV2" s="151" t="s">
        <v>50</v>
      </c>
    </row>
    <row r="3" spans="1:48" ht="30" customHeight="1" x14ac:dyDescent="0.3">
      <c r="A3" s="152"/>
      <c r="B3" s="152"/>
      <c r="C3" s="152"/>
      <c r="D3" s="152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152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</row>
    <row r="4" spans="1:48" ht="30" customHeight="1" x14ac:dyDescent="0.3">
      <c r="A4" s="5" t="s">
        <v>56</v>
      </c>
      <c r="B4" s="5" t="s">
        <v>52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57</v>
      </c>
    </row>
    <row r="5" spans="1:48" ht="30" customHeight="1" x14ac:dyDescent="0.3">
      <c r="A5" s="5" t="s">
        <v>58</v>
      </c>
      <c r="B5" s="5" t="s">
        <v>59</v>
      </c>
      <c r="C5" s="5" t="s">
        <v>60</v>
      </c>
      <c r="D5" s="6">
        <v>4</v>
      </c>
      <c r="E5" s="8"/>
      <c r="F5" s="8"/>
      <c r="G5" s="8"/>
      <c r="H5" s="8"/>
      <c r="I5" s="8"/>
      <c r="J5" s="8"/>
      <c r="K5" s="8"/>
      <c r="L5" s="8"/>
      <c r="M5" s="5"/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63</v>
      </c>
      <c r="T5" s="1" t="s">
        <v>63</v>
      </c>
      <c r="AR5" s="1" t="s">
        <v>52</v>
      </c>
      <c r="AS5" s="1" t="s">
        <v>52</v>
      </c>
      <c r="AU5" s="1" t="s">
        <v>64</v>
      </c>
      <c r="AV5">
        <v>30</v>
      </c>
    </row>
    <row r="6" spans="1:48" ht="30" customHeight="1" x14ac:dyDescent="0.3">
      <c r="A6" s="5" t="s">
        <v>58</v>
      </c>
      <c r="B6" s="5" t="s">
        <v>65</v>
      </c>
      <c r="C6" s="5" t="s">
        <v>60</v>
      </c>
      <c r="D6" s="6">
        <v>61</v>
      </c>
      <c r="E6" s="8"/>
      <c r="F6" s="8"/>
      <c r="G6" s="8"/>
      <c r="H6" s="8"/>
      <c r="I6" s="8"/>
      <c r="J6" s="8"/>
      <c r="K6" s="8"/>
      <c r="L6" s="8"/>
      <c r="M6" s="5"/>
      <c r="N6" s="1" t="s">
        <v>66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63</v>
      </c>
      <c r="T6" s="1" t="s">
        <v>63</v>
      </c>
      <c r="AR6" s="1" t="s">
        <v>52</v>
      </c>
      <c r="AS6" s="1" t="s">
        <v>52</v>
      </c>
      <c r="AU6" s="1" t="s">
        <v>67</v>
      </c>
      <c r="AV6">
        <v>31</v>
      </c>
    </row>
    <row r="7" spans="1:48" ht="30" customHeight="1" x14ac:dyDescent="0.3">
      <c r="A7" s="5" t="s">
        <v>68</v>
      </c>
      <c r="B7" s="5" t="s">
        <v>69</v>
      </c>
      <c r="C7" s="5" t="s">
        <v>60</v>
      </c>
      <c r="D7" s="6">
        <v>32</v>
      </c>
      <c r="E7" s="8"/>
      <c r="F7" s="8"/>
      <c r="G7" s="8"/>
      <c r="H7" s="8"/>
      <c r="I7" s="8"/>
      <c r="J7" s="8"/>
      <c r="K7" s="8"/>
      <c r="L7" s="8"/>
      <c r="M7" s="5"/>
      <c r="N7" s="1" t="s">
        <v>70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63</v>
      </c>
      <c r="T7" s="1" t="s">
        <v>63</v>
      </c>
      <c r="AR7" s="1" t="s">
        <v>52</v>
      </c>
      <c r="AS7" s="1" t="s">
        <v>52</v>
      </c>
      <c r="AU7" s="1" t="s">
        <v>71</v>
      </c>
      <c r="AV7">
        <v>32</v>
      </c>
    </row>
    <row r="8" spans="1:48" ht="30" customHeight="1" x14ac:dyDescent="0.3">
      <c r="A8" s="5" t="s">
        <v>68</v>
      </c>
      <c r="B8" s="5" t="s">
        <v>72</v>
      </c>
      <c r="C8" s="5" t="s">
        <v>60</v>
      </c>
      <c r="D8" s="6">
        <v>208</v>
      </c>
      <c r="E8" s="8"/>
      <c r="F8" s="8"/>
      <c r="G8" s="8"/>
      <c r="H8" s="8"/>
      <c r="I8" s="8"/>
      <c r="J8" s="8"/>
      <c r="K8" s="8"/>
      <c r="L8" s="8"/>
      <c r="M8" s="5"/>
      <c r="N8" s="1" t="s">
        <v>73</v>
      </c>
      <c r="O8" s="1" t="s">
        <v>52</v>
      </c>
      <c r="P8" s="1" t="s">
        <v>52</v>
      </c>
      <c r="Q8" s="1" t="s">
        <v>57</v>
      </c>
      <c r="R8" s="1" t="s">
        <v>62</v>
      </c>
      <c r="S8" s="1" t="s">
        <v>63</v>
      </c>
      <c r="T8" s="1" t="s">
        <v>63</v>
      </c>
      <c r="AR8" s="1" t="s">
        <v>52</v>
      </c>
      <c r="AS8" s="1" t="s">
        <v>52</v>
      </c>
      <c r="AU8" s="1" t="s">
        <v>74</v>
      </c>
      <c r="AV8">
        <v>33</v>
      </c>
    </row>
    <row r="9" spans="1:48" ht="30" customHeight="1" x14ac:dyDescent="0.3">
      <c r="A9" s="5" t="s">
        <v>75</v>
      </c>
      <c r="B9" s="5" t="s">
        <v>76</v>
      </c>
      <c r="C9" s="5" t="s">
        <v>60</v>
      </c>
      <c r="D9" s="6">
        <v>20</v>
      </c>
      <c r="E9" s="8"/>
      <c r="F9" s="8"/>
      <c r="G9" s="8"/>
      <c r="H9" s="8"/>
      <c r="I9" s="8"/>
      <c r="J9" s="8"/>
      <c r="K9" s="8"/>
      <c r="L9" s="8"/>
      <c r="M9" s="5"/>
      <c r="N9" s="1" t="s">
        <v>77</v>
      </c>
      <c r="O9" s="1" t="s">
        <v>52</v>
      </c>
      <c r="P9" s="1" t="s">
        <v>52</v>
      </c>
      <c r="Q9" s="1" t="s">
        <v>57</v>
      </c>
      <c r="R9" s="1" t="s">
        <v>62</v>
      </c>
      <c r="S9" s="1" t="s">
        <v>63</v>
      </c>
      <c r="T9" s="1" t="s">
        <v>63</v>
      </c>
      <c r="AR9" s="1" t="s">
        <v>52</v>
      </c>
      <c r="AS9" s="1" t="s">
        <v>52</v>
      </c>
      <c r="AU9" s="1" t="s">
        <v>78</v>
      </c>
      <c r="AV9">
        <v>34</v>
      </c>
    </row>
    <row r="10" spans="1:48" ht="30" customHeight="1" x14ac:dyDescent="0.3">
      <c r="A10" s="5" t="s">
        <v>79</v>
      </c>
      <c r="B10" s="5" t="s">
        <v>80</v>
      </c>
      <c r="C10" s="5" t="s">
        <v>60</v>
      </c>
      <c r="D10" s="6">
        <v>8</v>
      </c>
      <c r="E10" s="8"/>
      <c r="F10" s="8"/>
      <c r="G10" s="8"/>
      <c r="H10" s="8"/>
      <c r="I10" s="8"/>
      <c r="J10" s="8"/>
      <c r="K10" s="8"/>
      <c r="L10" s="8"/>
      <c r="M10" s="5"/>
      <c r="N10" s="1" t="s">
        <v>81</v>
      </c>
      <c r="O10" s="1" t="s">
        <v>52</v>
      </c>
      <c r="P10" s="1" t="s">
        <v>52</v>
      </c>
      <c r="Q10" s="1" t="s">
        <v>57</v>
      </c>
      <c r="R10" s="1" t="s">
        <v>62</v>
      </c>
      <c r="S10" s="1" t="s">
        <v>63</v>
      </c>
      <c r="T10" s="1" t="s">
        <v>63</v>
      </c>
      <c r="AR10" s="1" t="s">
        <v>52</v>
      </c>
      <c r="AS10" s="1" t="s">
        <v>52</v>
      </c>
      <c r="AU10" s="1" t="s">
        <v>82</v>
      </c>
      <c r="AV10">
        <v>112</v>
      </c>
    </row>
    <row r="11" spans="1:48" ht="30" customHeight="1" x14ac:dyDescent="0.3">
      <c r="A11" s="5" t="s">
        <v>79</v>
      </c>
      <c r="B11" s="5" t="s">
        <v>83</v>
      </c>
      <c r="C11" s="5" t="s">
        <v>60</v>
      </c>
      <c r="D11" s="6">
        <v>16</v>
      </c>
      <c r="E11" s="8"/>
      <c r="F11" s="8"/>
      <c r="G11" s="8"/>
      <c r="H11" s="8"/>
      <c r="I11" s="8"/>
      <c r="J11" s="8"/>
      <c r="K11" s="8"/>
      <c r="L11" s="8"/>
      <c r="M11" s="5"/>
      <c r="N11" s="1" t="s">
        <v>84</v>
      </c>
      <c r="O11" s="1" t="s">
        <v>52</v>
      </c>
      <c r="P11" s="1" t="s">
        <v>52</v>
      </c>
      <c r="Q11" s="1" t="s">
        <v>57</v>
      </c>
      <c r="R11" s="1" t="s">
        <v>62</v>
      </c>
      <c r="S11" s="1" t="s">
        <v>63</v>
      </c>
      <c r="T11" s="1" t="s">
        <v>63</v>
      </c>
      <c r="AR11" s="1" t="s">
        <v>52</v>
      </c>
      <c r="AS11" s="1" t="s">
        <v>52</v>
      </c>
      <c r="AU11" s="1" t="s">
        <v>85</v>
      </c>
      <c r="AV11">
        <v>113</v>
      </c>
    </row>
    <row r="12" spans="1:48" ht="30" customHeight="1" x14ac:dyDescent="0.3">
      <c r="A12" s="5" t="s">
        <v>79</v>
      </c>
      <c r="B12" s="5" t="s">
        <v>86</v>
      </c>
      <c r="C12" s="5" t="s">
        <v>60</v>
      </c>
      <c r="D12" s="6">
        <v>2</v>
      </c>
      <c r="E12" s="8"/>
      <c r="F12" s="8"/>
      <c r="G12" s="8"/>
      <c r="H12" s="8"/>
      <c r="I12" s="8"/>
      <c r="J12" s="8"/>
      <c r="K12" s="8"/>
      <c r="L12" s="8"/>
      <c r="M12" s="5"/>
      <c r="N12" s="1" t="s">
        <v>87</v>
      </c>
      <c r="O12" s="1" t="s">
        <v>52</v>
      </c>
      <c r="P12" s="1" t="s">
        <v>52</v>
      </c>
      <c r="Q12" s="1" t="s">
        <v>57</v>
      </c>
      <c r="R12" s="1" t="s">
        <v>62</v>
      </c>
      <c r="S12" s="1" t="s">
        <v>63</v>
      </c>
      <c r="T12" s="1" t="s">
        <v>63</v>
      </c>
      <c r="AR12" s="1" t="s">
        <v>52</v>
      </c>
      <c r="AS12" s="1" t="s">
        <v>52</v>
      </c>
      <c r="AU12" s="1" t="s">
        <v>88</v>
      </c>
      <c r="AV12">
        <v>114</v>
      </c>
    </row>
    <row r="13" spans="1:48" ht="30" customHeight="1" x14ac:dyDescent="0.3">
      <c r="A13" s="5" t="s">
        <v>79</v>
      </c>
      <c r="B13" s="5" t="s">
        <v>89</v>
      </c>
      <c r="C13" s="5" t="s">
        <v>60</v>
      </c>
      <c r="D13" s="6">
        <v>29</v>
      </c>
      <c r="E13" s="8"/>
      <c r="F13" s="8"/>
      <c r="G13" s="8"/>
      <c r="H13" s="8"/>
      <c r="I13" s="8"/>
      <c r="J13" s="8"/>
      <c r="K13" s="8"/>
      <c r="L13" s="8"/>
      <c r="M13" s="5"/>
      <c r="N13" s="1" t="s">
        <v>90</v>
      </c>
      <c r="O13" s="1" t="s">
        <v>52</v>
      </c>
      <c r="P13" s="1" t="s">
        <v>52</v>
      </c>
      <c r="Q13" s="1" t="s">
        <v>57</v>
      </c>
      <c r="R13" s="1" t="s">
        <v>62</v>
      </c>
      <c r="S13" s="1" t="s">
        <v>63</v>
      </c>
      <c r="T13" s="1" t="s">
        <v>63</v>
      </c>
      <c r="AR13" s="1" t="s">
        <v>52</v>
      </c>
      <c r="AS13" s="1" t="s">
        <v>52</v>
      </c>
      <c r="AU13" s="1" t="s">
        <v>91</v>
      </c>
      <c r="AV13">
        <v>115</v>
      </c>
    </row>
    <row r="14" spans="1:48" ht="30" customHeight="1" x14ac:dyDescent="0.3">
      <c r="A14" s="5" t="s">
        <v>79</v>
      </c>
      <c r="B14" s="5" t="s">
        <v>92</v>
      </c>
      <c r="C14" s="5" t="s">
        <v>60</v>
      </c>
      <c r="D14" s="6">
        <v>14</v>
      </c>
      <c r="E14" s="8"/>
      <c r="F14" s="8"/>
      <c r="G14" s="8"/>
      <c r="H14" s="8"/>
      <c r="I14" s="8"/>
      <c r="J14" s="8"/>
      <c r="K14" s="8"/>
      <c r="L14" s="8"/>
      <c r="M14" s="5"/>
      <c r="N14" s="1" t="s">
        <v>93</v>
      </c>
      <c r="O14" s="1" t="s">
        <v>52</v>
      </c>
      <c r="P14" s="1" t="s">
        <v>52</v>
      </c>
      <c r="Q14" s="1" t="s">
        <v>57</v>
      </c>
      <c r="R14" s="1" t="s">
        <v>62</v>
      </c>
      <c r="S14" s="1" t="s">
        <v>63</v>
      </c>
      <c r="T14" s="1" t="s">
        <v>63</v>
      </c>
      <c r="AR14" s="1" t="s">
        <v>52</v>
      </c>
      <c r="AS14" s="1" t="s">
        <v>52</v>
      </c>
      <c r="AU14" s="1" t="s">
        <v>94</v>
      </c>
      <c r="AV14">
        <v>38</v>
      </c>
    </row>
    <row r="15" spans="1:48" ht="30" customHeight="1" x14ac:dyDescent="0.3">
      <c r="A15" s="5" t="s">
        <v>95</v>
      </c>
      <c r="B15" s="5" t="s">
        <v>96</v>
      </c>
      <c r="C15" s="5" t="s">
        <v>97</v>
      </c>
      <c r="D15" s="6">
        <v>1</v>
      </c>
      <c r="E15" s="8"/>
      <c r="F15" s="8"/>
      <c r="G15" s="8"/>
      <c r="H15" s="8"/>
      <c r="I15" s="8"/>
      <c r="J15" s="8"/>
      <c r="K15" s="8"/>
      <c r="L15" s="8"/>
      <c r="M15" s="5"/>
      <c r="N15" s="1" t="s">
        <v>98</v>
      </c>
      <c r="O15" s="1" t="s">
        <v>52</v>
      </c>
      <c r="P15" s="1" t="s">
        <v>52</v>
      </c>
      <c r="Q15" s="1" t="s">
        <v>57</v>
      </c>
      <c r="R15" s="1" t="s">
        <v>62</v>
      </c>
      <c r="S15" s="1" t="s">
        <v>63</v>
      </c>
      <c r="T15" s="1" t="s">
        <v>63</v>
      </c>
      <c r="AR15" s="1" t="s">
        <v>52</v>
      </c>
      <c r="AS15" s="1" t="s">
        <v>52</v>
      </c>
      <c r="AU15" s="1" t="s">
        <v>99</v>
      </c>
      <c r="AV15">
        <v>116</v>
      </c>
    </row>
    <row r="16" spans="1:48" ht="30" customHeight="1" x14ac:dyDescent="0.3">
      <c r="A16" s="5" t="s">
        <v>95</v>
      </c>
      <c r="B16" s="5" t="s">
        <v>100</v>
      </c>
      <c r="C16" s="5" t="s">
        <v>97</v>
      </c>
      <c r="D16" s="6">
        <v>1</v>
      </c>
      <c r="E16" s="8"/>
      <c r="F16" s="8"/>
      <c r="G16" s="8"/>
      <c r="H16" s="8"/>
      <c r="I16" s="8"/>
      <c r="J16" s="8"/>
      <c r="K16" s="8"/>
      <c r="L16" s="8"/>
      <c r="M16" s="5"/>
      <c r="N16" s="1" t="s">
        <v>101</v>
      </c>
      <c r="O16" s="1" t="s">
        <v>52</v>
      </c>
      <c r="P16" s="1" t="s">
        <v>52</v>
      </c>
      <c r="Q16" s="1" t="s">
        <v>57</v>
      </c>
      <c r="R16" s="1" t="s">
        <v>62</v>
      </c>
      <c r="S16" s="1" t="s">
        <v>63</v>
      </c>
      <c r="T16" s="1" t="s">
        <v>63</v>
      </c>
      <c r="AR16" s="1" t="s">
        <v>52</v>
      </c>
      <c r="AS16" s="1" t="s">
        <v>52</v>
      </c>
      <c r="AU16" s="1" t="s">
        <v>102</v>
      </c>
      <c r="AV16">
        <v>39</v>
      </c>
    </row>
    <row r="17" spans="1:48" ht="30" customHeight="1" x14ac:dyDescent="0.3">
      <c r="A17" s="5" t="s">
        <v>95</v>
      </c>
      <c r="B17" s="5" t="s">
        <v>103</v>
      </c>
      <c r="C17" s="5" t="s">
        <v>97</v>
      </c>
      <c r="D17" s="6">
        <v>2</v>
      </c>
      <c r="E17" s="8"/>
      <c r="F17" s="8"/>
      <c r="G17" s="8"/>
      <c r="H17" s="8"/>
      <c r="I17" s="8"/>
      <c r="J17" s="8"/>
      <c r="K17" s="8"/>
      <c r="L17" s="8"/>
      <c r="M17" s="5"/>
      <c r="N17" s="1" t="s">
        <v>104</v>
      </c>
      <c r="O17" s="1" t="s">
        <v>52</v>
      </c>
      <c r="P17" s="1" t="s">
        <v>52</v>
      </c>
      <c r="Q17" s="1" t="s">
        <v>57</v>
      </c>
      <c r="R17" s="1" t="s">
        <v>62</v>
      </c>
      <c r="S17" s="1" t="s">
        <v>63</v>
      </c>
      <c r="T17" s="1" t="s">
        <v>63</v>
      </c>
      <c r="AR17" s="1" t="s">
        <v>52</v>
      </c>
      <c r="AS17" s="1" t="s">
        <v>52</v>
      </c>
      <c r="AU17" s="1" t="s">
        <v>105</v>
      </c>
      <c r="AV17">
        <v>40</v>
      </c>
    </row>
    <row r="18" spans="1:48" ht="30" customHeight="1" x14ac:dyDescent="0.3">
      <c r="A18" s="5" t="s">
        <v>106</v>
      </c>
      <c r="B18" s="5" t="s">
        <v>107</v>
      </c>
      <c r="C18" s="5" t="s">
        <v>97</v>
      </c>
      <c r="D18" s="6">
        <v>1</v>
      </c>
      <c r="E18" s="8"/>
      <c r="F18" s="8"/>
      <c r="G18" s="8"/>
      <c r="H18" s="8"/>
      <c r="I18" s="8"/>
      <c r="J18" s="8"/>
      <c r="K18" s="8"/>
      <c r="L18" s="8"/>
      <c r="M18" s="5"/>
      <c r="N18" s="1" t="s">
        <v>108</v>
      </c>
      <c r="O18" s="1" t="s">
        <v>52</v>
      </c>
      <c r="P18" s="1" t="s">
        <v>52</v>
      </c>
      <c r="Q18" s="1" t="s">
        <v>57</v>
      </c>
      <c r="R18" s="1" t="s">
        <v>62</v>
      </c>
      <c r="S18" s="1" t="s">
        <v>63</v>
      </c>
      <c r="T18" s="1" t="s">
        <v>63</v>
      </c>
      <c r="AR18" s="1" t="s">
        <v>52</v>
      </c>
      <c r="AS18" s="1" t="s">
        <v>52</v>
      </c>
      <c r="AU18" s="1" t="s">
        <v>109</v>
      </c>
      <c r="AV18">
        <v>41</v>
      </c>
    </row>
    <row r="19" spans="1:48" ht="30" customHeight="1" x14ac:dyDescent="0.3">
      <c r="A19" s="5" t="s">
        <v>110</v>
      </c>
      <c r="B19" s="5" t="s">
        <v>111</v>
      </c>
      <c r="C19" s="5" t="s">
        <v>112</v>
      </c>
      <c r="D19" s="6">
        <v>11</v>
      </c>
      <c r="E19" s="8"/>
      <c r="F19" s="8"/>
      <c r="G19" s="8"/>
      <c r="H19" s="8"/>
      <c r="I19" s="8"/>
      <c r="J19" s="8"/>
      <c r="K19" s="8"/>
      <c r="L19" s="8"/>
      <c r="M19" s="5"/>
      <c r="N19" s="1" t="s">
        <v>113</v>
      </c>
      <c r="O19" s="1" t="s">
        <v>52</v>
      </c>
      <c r="P19" s="1" t="s">
        <v>52</v>
      </c>
      <c r="Q19" s="1" t="s">
        <v>57</v>
      </c>
      <c r="R19" s="1" t="s">
        <v>62</v>
      </c>
      <c r="S19" s="1" t="s">
        <v>63</v>
      </c>
      <c r="T19" s="1" t="s">
        <v>63</v>
      </c>
      <c r="AR19" s="1" t="s">
        <v>52</v>
      </c>
      <c r="AS19" s="1" t="s">
        <v>52</v>
      </c>
      <c r="AU19" s="1" t="s">
        <v>114</v>
      </c>
      <c r="AV19">
        <v>42</v>
      </c>
    </row>
    <row r="20" spans="1:48" ht="30" customHeight="1" x14ac:dyDescent="0.3">
      <c r="A20" s="5" t="s">
        <v>110</v>
      </c>
      <c r="B20" s="5" t="s">
        <v>115</v>
      </c>
      <c r="C20" s="5" t="s">
        <v>112</v>
      </c>
      <c r="D20" s="6">
        <v>1</v>
      </c>
      <c r="E20" s="8"/>
      <c r="F20" s="8"/>
      <c r="G20" s="8"/>
      <c r="H20" s="8"/>
      <c r="I20" s="8"/>
      <c r="J20" s="8"/>
      <c r="K20" s="8"/>
      <c r="L20" s="8"/>
      <c r="M20" s="5"/>
      <c r="N20" s="1" t="s">
        <v>116</v>
      </c>
      <c r="O20" s="1" t="s">
        <v>52</v>
      </c>
      <c r="P20" s="1" t="s">
        <v>52</v>
      </c>
      <c r="Q20" s="1" t="s">
        <v>57</v>
      </c>
      <c r="R20" s="1" t="s">
        <v>62</v>
      </c>
      <c r="S20" s="1" t="s">
        <v>63</v>
      </c>
      <c r="T20" s="1" t="s">
        <v>63</v>
      </c>
      <c r="AR20" s="1" t="s">
        <v>52</v>
      </c>
      <c r="AS20" s="1" t="s">
        <v>52</v>
      </c>
      <c r="AU20" s="1" t="s">
        <v>117</v>
      </c>
      <c r="AV20">
        <v>43</v>
      </c>
    </row>
    <row r="21" spans="1:48" ht="30" customHeight="1" x14ac:dyDescent="0.3">
      <c r="A21" s="5" t="s">
        <v>118</v>
      </c>
      <c r="B21" s="5" t="s">
        <v>119</v>
      </c>
      <c r="C21" s="5" t="s">
        <v>120</v>
      </c>
      <c r="D21" s="6">
        <v>1</v>
      </c>
      <c r="E21" s="8"/>
      <c r="F21" s="8"/>
      <c r="G21" s="8"/>
      <c r="H21" s="8"/>
      <c r="I21" s="8"/>
      <c r="J21" s="8"/>
      <c r="K21" s="8"/>
      <c r="L21" s="8"/>
      <c r="M21" s="5"/>
      <c r="N21" s="1" t="s">
        <v>121</v>
      </c>
      <c r="O21" s="1" t="s">
        <v>52</v>
      </c>
      <c r="P21" s="1" t="s">
        <v>52</v>
      </c>
      <c r="Q21" s="1" t="s">
        <v>57</v>
      </c>
      <c r="R21" s="1" t="s">
        <v>62</v>
      </c>
      <c r="S21" s="1" t="s">
        <v>63</v>
      </c>
      <c r="T21" s="1" t="s">
        <v>63</v>
      </c>
      <c r="AR21" s="1" t="s">
        <v>52</v>
      </c>
      <c r="AS21" s="1" t="s">
        <v>52</v>
      </c>
      <c r="AU21" s="1" t="s">
        <v>122</v>
      </c>
      <c r="AV21">
        <v>44</v>
      </c>
    </row>
    <row r="22" spans="1:48" ht="30" customHeight="1" x14ac:dyDescent="0.3">
      <c r="A22" s="5" t="s">
        <v>123</v>
      </c>
      <c r="B22" s="5" t="s">
        <v>124</v>
      </c>
      <c r="C22" s="5" t="s">
        <v>125</v>
      </c>
      <c r="D22" s="6">
        <v>5</v>
      </c>
      <c r="E22" s="8"/>
      <c r="F22" s="8"/>
      <c r="G22" s="8"/>
      <c r="H22" s="8"/>
      <c r="I22" s="8"/>
      <c r="J22" s="8"/>
      <c r="K22" s="8"/>
      <c r="L22" s="8"/>
      <c r="M22" s="5"/>
      <c r="N22" s="1" t="s">
        <v>126</v>
      </c>
      <c r="O22" s="1" t="s">
        <v>52</v>
      </c>
      <c r="P22" s="1" t="s">
        <v>52</v>
      </c>
      <c r="Q22" s="1" t="s">
        <v>57</v>
      </c>
      <c r="R22" s="1" t="s">
        <v>62</v>
      </c>
      <c r="S22" s="1" t="s">
        <v>63</v>
      </c>
      <c r="T22" s="1" t="s">
        <v>63</v>
      </c>
      <c r="AR22" s="1" t="s">
        <v>52</v>
      </c>
      <c r="AS22" s="1" t="s">
        <v>52</v>
      </c>
      <c r="AU22" s="1" t="s">
        <v>127</v>
      </c>
      <c r="AV22">
        <v>46</v>
      </c>
    </row>
    <row r="23" spans="1:48" ht="30" customHeight="1" x14ac:dyDescent="0.3">
      <c r="A23" s="5" t="s">
        <v>128</v>
      </c>
      <c r="B23" s="5" t="s">
        <v>129</v>
      </c>
      <c r="C23" s="5" t="s">
        <v>125</v>
      </c>
      <c r="D23" s="6">
        <v>4</v>
      </c>
      <c r="E23" s="8"/>
      <c r="F23" s="8"/>
      <c r="G23" s="8"/>
      <c r="H23" s="8"/>
      <c r="I23" s="8"/>
      <c r="J23" s="8"/>
      <c r="K23" s="8"/>
      <c r="L23" s="8"/>
      <c r="M23" s="5"/>
      <c r="N23" s="1" t="s">
        <v>130</v>
      </c>
      <c r="O23" s="1" t="s">
        <v>52</v>
      </c>
      <c r="P23" s="1" t="s">
        <v>52</v>
      </c>
      <c r="Q23" s="1" t="s">
        <v>57</v>
      </c>
      <c r="R23" s="1" t="s">
        <v>62</v>
      </c>
      <c r="S23" s="1" t="s">
        <v>63</v>
      </c>
      <c r="T23" s="1" t="s">
        <v>63</v>
      </c>
      <c r="AR23" s="1" t="s">
        <v>52</v>
      </c>
      <c r="AS23" s="1" t="s">
        <v>52</v>
      </c>
      <c r="AU23" s="1" t="s">
        <v>131</v>
      </c>
      <c r="AV23">
        <v>47</v>
      </c>
    </row>
    <row r="24" spans="1:48" ht="30" customHeight="1" x14ac:dyDescent="0.3">
      <c r="A24" s="5" t="s">
        <v>132</v>
      </c>
      <c r="B24" s="5" t="s">
        <v>133</v>
      </c>
      <c r="C24" s="5" t="s">
        <v>97</v>
      </c>
      <c r="D24" s="6">
        <v>1</v>
      </c>
      <c r="E24" s="8"/>
      <c r="F24" s="8"/>
      <c r="G24" s="8"/>
      <c r="H24" s="8"/>
      <c r="I24" s="8"/>
      <c r="J24" s="8"/>
      <c r="K24" s="8"/>
      <c r="L24" s="8"/>
      <c r="M24" s="5"/>
      <c r="N24" s="1" t="s">
        <v>134</v>
      </c>
      <c r="O24" s="1" t="s">
        <v>52</v>
      </c>
      <c r="P24" s="1" t="s">
        <v>52</v>
      </c>
      <c r="Q24" s="1" t="s">
        <v>57</v>
      </c>
      <c r="R24" s="1" t="s">
        <v>62</v>
      </c>
      <c r="S24" s="1" t="s">
        <v>63</v>
      </c>
      <c r="T24" s="1" t="s">
        <v>63</v>
      </c>
      <c r="AR24" s="1" t="s">
        <v>52</v>
      </c>
      <c r="AS24" s="1" t="s">
        <v>52</v>
      </c>
      <c r="AU24" s="1" t="s">
        <v>135</v>
      </c>
      <c r="AV24">
        <v>48</v>
      </c>
    </row>
    <row r="25" spans="1:48" ht="30" customHeight="1" x14ac:dyDescent="0.3">
      <c r="A25" s="5" t="s">
        <v>79</v>
      </c>
      <c r="B25" s="5" t="s">
        <v>136</v>
      </c>
      <c r="C25" s="5" t="s">
        <v>97</v>
      </c>
      <c r="D25" s="6">
        <v>2</v>
      </c>
      <c r="E25" s="8"/>
      <c r="F25" s="8"/>
      <c r="G25" s="8"/>
      <c r="H25" s="8"/>
      <c r="I25" s="8"/>
      <c r="J25" s="8"/>
      <c r="K25" s="8"/>
      <c r="L25" s="8"/>
      <c r="M25" s="5"/>
      <c r="N25" s="1" t="s">
        <v>137</v>
      </c>
      <c r="O25" s="1" t="s">
        <v>52</v>
      </c>
      <c r="P25" s="1" t="s">
        <v>52</v>
      </c>
      <c r="Q25" s="1" t="s">
        <v>57</v>
      </c>
      <c r="R25" s="1" t="s">
        <v>63</v>
      </c>
      <c r="S25" s="1" t="s">
        <v>63</v>
      </c>
      <c r="T25" s="1" t="s">
        <v>62</v>
      </c>
      <c r="AR25" s="1" t="s">
        <v>52</v>
      </c>
      <c r="AS25" s="1" t="s">
        <v>52</v>
      </c>
      <c r="AU25" s="1" t="s">
        <v>138</v>
      </c>
      <c r="AV25">
        <v>117</v>
      </c>
    </row>
    <row r="26" spans="1:48" ht="30" customHeight="1" x14ac:dyDescent="0.3">
      <c r="A26" s="5" t="s">
        <v>79</v>
      </c>
      <c r="B26" s="5" t="s">
        <v>139</v>
      </c>
      <c r="C26" s="5" t="s">
        <v>97</v>
      </c>
      <c r="D26" s="6">
        <v>4</v>
      </c>
      <c r="E26" s="8"/>
      <c r="F26" s="8"/>
      <c r="G26" s="8"/>
      <c r="H26" s="8"/>
      <c r="I26" s="8"/>
      <c r="J26" s="8"/>
      <c r="K26" s="8"/>
      <c r="L26" s="8"/>
      <c r="M26" s="5"/>
      <c r="N26" s="1" t="s">
        <v>140</v>
      </c>
      <c r="O26" s="1" t="s">
        <v>52</v>
      </c>
      <c r="P26" s="1" t="s">
        <v>52</v>
      </c>
      <c r="Q26" s="1" t="s">
        <v>57</v>
      </c>
      <c r="R26" s="1" t="s">
        <v>63</v>
      </c>
      <c r="S26" s="1" t="s">
        <v>63</v>
      </c>
      <c r="T26" s="1" t="s">
        <v>62</v>
      </c>
      <c r="AR26" s="1" t="s">
        <v>52</v>
      </c>
      <c r="AS26" s="1" t="s">
        <v>52</v>
      </c>
      <c r="AU26" s="1" t="s">
        <v>141</v>
      </c>
      <c r="AV26">
        <v>118</v>
      </c>
    </row>
    <row r="27" spans="1:48" ht="30" customHeight="1" x14ac:dyDescent="0.3">
      <c r="A27" s="5" t="s">
        <v>79</v>
      </c>
      <c r="B27" s="5" t="s">
        <v>142</v>
      </c>
      <c r="C27" s="5" t="s">
        <v>97</v>
      </c>
      <c r="D27" s="6">
        <v>2</v>
      </c>
      <c r="E27" s="8"/>
      <c r="F27" s="8"/>
      <c r="G27" s="8"/>
      <c r="H27" s="8"/>
      <c r="I27" s="8"/>
      <c r="J27" s="8"/>
      <c r="K27" s="8"/>
      <c r="L27" s="8"/>
      <c r="M27" s="5"/>
      <c r="N27" s="1" t="s">
        <v>143</v>
      </c>
      <c r="O27" s="1" t="s">
        <v>52</v>
      </c>
      <c r="P27" s="1" t="s">
        <v>52</v>
      </c>
      <c r="Q27" s="1" t="s">
        <v>57</v>
      </c>
      <c r="R27" s="1" t="s">
        <v>63</v>
      </c>
      <c r="S27" s="1" t="s">
        <v>63</v>
      </c>
      <c r="T27" s="1" t="s">
        <v>62</v>
      </c>
      <c r="AR27" s="1" t="s">
        <v>52</v>
      </c>
      <c r="AS27" s="1" t="s">
        <v>52</v>
      </c>
      <c r="AU27" s="1" t="s">
        <v>144</v>
      </c>
      <c r="AV27">
        <v>119</v>
      </c>
    </row>
    <row r="28" spans="1:48" ht="30" customHeight="1" x14ac:dyDescent="0.3">
      <c r="A28" s="5" t="s">
        <v>79</v>
      </c>
      <c r="B28" s="5" t="s">
        <v>145</v>
      </c>
      <c r="C28" s="5" t="s">
        <v>97</v>
      </c>
      <c r="D28" s="6">
        <v>2</v>
      </c>
      <c r="E28" s="8"/>
      <c r="F28" s="8"/>
      <c r="G28" s="8"/>
      <c r="H28" s="8"/>
      <c r="I28" s="8"/>
      <c r="J28" s="8"/>
      <c r="K28" s="8"/>
      <c r="L28" s="8"/>
      <c r="M28" s="5"/>
      <c r="N28" s="1" t="s">
        <v>146</v>
      </c>
      <c r="O28" s="1" t="s">
        <v>52</v>
      </c>
      <c r="P28" s="1" t="s">
        <v>52</v>
      </c>
      <c r="Q28" s="1" t="s">
        <v>57</v>
      </c>
      <c r="R28" s="1" t="s">
        <v>63</v>
      </c>
      <c r="S28" s="1" t="s">
        <v>63</v>
      </c>
      <c r="T28" s="1" t="s">
        <v>62</v>
      </c>
      <c r="AR28" s="1" t="s">
        <v>52</v>
      </c>
      <c r="AS28" s="1" t="s">
        <v>52</v>
      </c>
      <c r="AU28" s="1" t="s">
        <v>147</v>
      </c>
      <c r="AV28">
        <v>120</v>
      </c>
    </row>
    <row r="29" spans="1:48" ht="30" customHeight="1" x14ac:dyDescent="0.3">
      <c r="A29" s="5" t="s">
        <v>79</v>
      </c>
      <c r="B29" s="5" t="s">
        <v>148</v>
      </c>
      <c r="C29" s="5" t="s">
        <v>97</v>
      </c>
      <c r="D29" s="6">
        <v>14</v>
      </c>
      <c r="E29" s="8"/>
      <c r="F29" s="8"/>
      <c r="G29" s="8"/>
      <c r="H29" s="8"/>
      <c r="I29" s="8"/>
      <c r="J29" s="8"/>
      <c r="K29" s="8"/>
      <c r="L29" s="8"/>
      <c r="M29" s="5"/>
      <c r="N29" s="1" t="s">
        <v>149</v>
      </c>
      <c r="O29" s="1" t="s">
        <v>52</v>
      </c>
      <c r="P29" s="1" t="s">
        <v>52</v>
      </c>
      <c r="Q29" s="1" t="s">
        <v>57</v>
      </c>
      <c r="R29" s="1" t="s">
        <v>63</v>
      </c>
      <c r="S29" s="1" t="s">
        <v>63</v>
      </c>
      <c r="T29" s="1" t="s">
        <v>62</v>
      </c>
      <c r="AR29" s="1" t="s">
        <v>52</v>
      </c>
      <c r="AS29" s="1" t="s">
        <v>52</v>
      </c>
      <c r="AU29" s="1" t="s">
        <v>150</v>
      </c>
      <c r="AV29">
        <v>50</v>
      </c>
    </row>
    <row r="30" spans="1:48" ht="30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48" ht="30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48" ht="30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30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30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30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48" ht="30" customHeight="1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48" ht="30" customHeight="1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48" ht="30" customHeight="1" x14ac:dyDescent="0.3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48" ht="30" customHeight="1" x14ac:dyDescent="0.3">
      <c r="A55" s="5" t="s">
        <v>151</v>
      </c>
      <c r="B55" s="6"/>
      <c r="C55" s="6"/>
      <c r="D55" s="6"/>
      <c r="E55" s="6"/>
      <c r="F55" s="8"/>
      <c r="G55" s="6"/>
      <c r="H55" s="8"/>
      <c r="I55" s="6"/>
      <c r="J55" s="8"/>
      <c r="K55" s="6"/>
      <c r="L55" s="8"/>
      <c r="M55" s="6"/>
      <c r="N55" t="s">
        <v>152</v>
      </c>
    </row>
    <row r="56" spans="1:48" ht="30" customHeight="1" x14ac:dyDescent="0.3">
      <c r="A56" s="5" t="s">
        <v>153</v>
      </c>
      <c r="B56" s="5" t="s">
        <v>52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Q56" s="1" t="s">
        <v>154</v>
      </c>
    </row>
    <row r="57" spans="1:48" ht="30" customHeight="1" x14ac:dyDescent="0.3">
      <c r="A57" s="5" t="s">
        <v>58</v>
      </c>
      <c r="B57" s="5" t="s">
        <v>155</v>
      </c>
      <c r="C57" s="5" t="s">
        <v>60</v>
      </c>
      <c r="D57" s="6">
        <v>24</v>
      </c>
      <c r="E57" s="8"/>
      <c r="F57" s="8"/>
      <c r="G57" s="8"/>
      <c r="H57" s="8"/>
      <c r="I57" s="8"/>
      <c r="J57" s="8"/>
      <c r="K57" s="8"/>
      <c r="L57" s="8"/>
      <c r="M57" s="5"/>
      <c r="N57" s="1" t="s">
        <v>156</v>
      </c>
      <c r="O57" s="1" t="s">
        <v>52</v>
      </c>
      <c r="P57" s="1" t="s">
        <v>52</v>
      </c>
      <c r="Q57" s="1" t="s">
        <v>154</v>
      </c>
      <c r="R57" s="1" t="s">
        <v>62</v>
      </c>
      <c r="S57" s="1" t="s">
        <v>63</v>
      </c>
      <c r="T57" s="1" t="s">
        <v>63</v>
      </c>
      <c r="AR57" s="1" t="s">
        <v>52</v>
      </c>
      <c r="AS57" s="1" t="s">
        <v>52</v>
      </c>
      <c r="AU57" s="1" t="s">
        <v>157</v>
      </c>
      <c r="AV57">
        <v>52</v>
      </c>
    </row>
    <row r="58" spans="1:48" ht="30" customHeight="1" x14ac:dyDescent="0.3">
      <c r="A58" s="5" t="s">
        <v>68</v>
      </c>
      <c r="B58" s="5" t="s">
        <v>69</v>
      </c>
      <c r="C58" s="5" t="s">
        <v>60</v>
      </c>
      <c r="D58" s="6">
        <v>444</v>
      </c>
      <c r="E58" s="8"/>
      <c r="F58" s="8"/>
      <c r="G58" s="8"/>
      <c r="H58" s="8"/>
      <c r="I58" s="8"/>
      <c r="J58" s="8"/>
      <c r="K58" s="8"/>
      <c r="L58" s="8"/>
      <c r="M58" s="5"/>
      <c r="N58" s="1" t="s">
        <v>70</v>
      </c>
      <c r="O58" s="1" t="s">
        <v>52</v>
      </c>
      <c r="P58" s="1" t="s">
        <v>52</v>
      </c>
      <c r="Q58" s="1" t="s">
        <v>154</v>
      </c>
      <c r="R58" s="1" t="s">
        <v>62</v>
      </c>
      <c r="S58" s="1" t="s">
        <v>63</v>
      </c>
      <c r="T58" s="1" t="s">
        <v>63</v>
      </c>
      <c r="AR58" s="1" t="s">
        <v>52</v>
      </c>
      <c r="AS58" s="1" t="s">
        <v>52</v>
      </c>
      <c r="AU58" s="1" t="s">
        <v>158</v>
      </c>
      <c r="AV58">
        <v>53</v>
      </c>
    </row>
    <row r="59" spans="1:48" ht="30" customHeight="1" x14ac:dyDescent="0.3">
      <c r="A59" s="5" t="s">
        <v>75</v>
      </c>
      <c r="B59" s="5" t="s">
        <v>76</v>
      </c>
      <c r="C59" s="5" t="s">
        <v>60</v>
      </c>
      <c r="D59" s="6">
        <v>8</v>
      </c>
      <c r="E59" s="8"/>
      <c r="F59" s="8"/>
      <c r="G59" s="8"/>
      <c r="H59" s="8"/>
      <c r="I59" s="8"/>
      <c r="J59" s="8"/>
      <c r="K59" s="8"/>
      <c r="L59" s="8"/>
      <c r="M59" s="5"/>
      <c r="N59" s="1" t="s">
        <v>77</v>
      </c>
      <c r="O59" s="1" t="s">
        <v>52</v>
      </c>
      <c r="P59" s="1" t="s">
        <v>52</v>
      </c>
      <c r="Q59" s="1" t="s">
        <v>154</v>
      </c>
      <c r="R59" s="1" t="s">
        <v>62</v>
      </c>
      <c r="S59" s="1" t="s">
        <v>63</v>
      </c>
      <c r="T59" s="1" t="s">
        <v>63</v>
      </c>
      <c r="AR59" s="1" t="s">
        <v>52</v>
      </c>
      <c r="AS59" s="1" t="s">
        <v>52</v>
      </c>
      <c r="AU59" s="1" t="s">
        <v>159</v>
      </c>
      <c r="AV59">
        <v>54</v>
      </c>
    </row>
    <row r="60" spans="1:48" ht="30" customHeight="1" x14ac:dyDescent="0.3">
      <c r="A60" s="5" t="s">
        <v>75</v>
      </c>
      <c r="B60" s="5" t="s">
        <v>160</v>
      </c>
      <c r="C60" s="5" t="s">
        <v>60</v>
      </c>
      <c r="D60" s="6">
        <v>6</v>
      </c>
      <c r="E60" s="8"/>
      <c r="F60" s="8"/>
      <c r="G60" s="8"/>
      <c r="H60" s="8"/>
      <c r="I60" s="8"/>
      <c r="J60" s="8"/>
      <c r="K60" s="8"/>
      <c r="L60" s="8"/>
      <c r="M60" s="5"/>
      <c r="N60" s="1" t="s">
        <v>161</v>
      </c>
      <c r="O60" s="1" t="s">
        <v>52</v>
      </c>
      <c r="P60" s="1" t="s">
        <v>52</v>
      </c>
      <c r="Q60" s="1" t="s">
        <v>154</v>
      </c>
      <c r="R60" s="1" t="s">
        <v>62</v>
      </c>
      <c r="S60" s="1" t="s">
        <v>63</v>
      </c>
      <c r="T60" s="1" t="s">
        <v>63</v>
      </c>
      <c r="AR60" s="1" t="s">
        <v>52</v>
      </c>
      <c r="AS60" s="1" t="s">
        <v>52</v>
      </c>
      <c r="AU60" s="1" t="s">
        <v>162</v>
      </c>
      <c r="AV60">
        <v>55</v>
      </c>
    </row>
    <row r="61" spans="1:48" ht="30" customHeight="1" x14ac:dyDescent="0.3">
      <c r="A61" s="5" t="s">
        <v>79</v>
      </c>
      <c r="B61" s="5" t="s">
        <v>80</v>
      </c>
      <c r="C61" s="5" t="s">
        <v>60</v>
      </c>
      <c r="D61" s="6">
        <v>104</v>
      </c>
      <c r="E61" s="8"/>
      <c r="F61" s="8"/>
      <c r="G61" s="8"/>
      <c r="H61" s="8"/>
      <c r="I61" s="8"/>
      <c r="J61" s="8"/>
      <c r="K61" s="8"/>
      <c r="L61" s="8"/>
      <c r="M61" s="5"/>
      <c r="N61" s="1" t="s">
        <v>81</v>
      </c>
      <c r="O61" s="1" t="s">
        <v>52</v>
      </c>
      <c r="P61" s="1" t="s">
        <v>52</v>
      </c>
      <c r="Q61" s="1" t="s">
        <v>154</v>
      </c>
      <c r="R61" s="1" t="s">
        <v>62</v>
      </c>
      <c r="S61" s="1" t="s">
        <v>63</v>
      </c>
      <c r="T61" s="1" t="s">
        <v>63</v>
      </c>
      <c r="AR61" s="1" t="s">
        <v>52</v>
      </c>
      <c r="AS61" s="1" t="s">
        <v>52</v>
      </c>
      <c r="AU61" s="1" t="s">
        <v>163</v>
      </c>
      <c r="AV61">
        <v>56</v>
      </c>
    </row>
    <row r="62" spans="1:48" ht="30" customHeight="1" x14ac:dyDescent="0.3">
      <c r="A62" s="5" t="s">
        <v>164</v>
      </c>
      <c r="B62" s="5" t="s">
        <v>165</v>
      </c>
      <c r="C62" s="5" t="s">
        <v>97</v>
      </c>
      <c r="D62" s="6">
        <v>16</v>
      </c>
      <c r="E62" s="8"/>
      <c r="F62" s="8"/>
      <c r="G62" s="8"/>
      <c r="H62" s="8"/>
      <c r="I62" s="8"/>
      <c r="J62" s="8"/>
      <c r="K62" s="8"/>
      <c r="L62" s="8"/>
      <c r="M62" s="5"/>
      <c r="N62" s="1" t="s">
        <v>166</v>
      </c>
      <c r="O62" s="1" t="s">
        <v>52</v>
      </c>
      <c r="P62" s="1" t="s">
        <v>52</v>
      </c>
      <c r="Q62" s="1" t="s">
        <v>154</v>
      </c>
      <c r="R62" s="1" t="s">
        <v>62</v>
      </c>
      <c r="S62" s="1" t="s">
        <v>63</v>
      </c>
      <c r="T62" s="1" t="s">
        <v>63</v>
      </c>
      <c r="AR62" s="1" t="s">
        <v>52</v>
      </c>
      <c r="AS62" s="1" t="s">
        <v>52</v>
      </c>
      <c r="AU62" s="1" t="s">
        <v>167</v>
      </c>
      <c r="AV62">
        <v>57</v>
      </c>
    </row>
    <row r="63" spans="1:48" ht="30" customHeight="1" x14ac:dyDescent="0.3">
      <c r="A63" s="5" t="s">
        <v>164</v>
      </c>
      <c r="B63" s="5" t="s">
        <v>168</v>
      </c>
      <c r="C63" s="5" t="s">
        <v>97</v>
      </c>
      <c r="D63" s="6">
        <v>12</v>
      </c>
      <c r="E63" s="8"/>
      <c r="F63" s="8"/>
      <c r="G63" s="8"/>
      <c r="H63" s="8"/>
      <c r="I63" s="8"/>
      <c r="J63" s="8"/>
      <c r="K63" s="8"/>
      <c r="L63" s="8"/>
      <c r="M63" s="5"/>
      <c r="N63" s="1" t="s">
        <v>169</v>
      </c>
      <c r="O63" s="1" t="s">
        <v>52</v>
      </c>
      <c r="P63" s="1" t="s">
        <v>52</v>
      </c>
      <c r="Q63" s="1" t="s">
        <v>154</v>
      </c>
      <c r="R63" s="1" t="s">
        <v>62</v>
      </c>
      <c r="S63" s="1" t="s">
        <v>63</v>
      </c>
      <c r="T63" s="1" t="s">
        <v>63</v>
      </c>
      <c r="AR63" s="1" t="s">
        <v>52</v>
      </c>
      <c r="AS63" s="1" t="s">
        <v>52</v>
      </c>
      <c r="AU63" s="1" t="s">
        <v>170</v>
      </c>
      <c r="AV63">
        <v>58</v>
      </c>
    </row>
    <row r="64" spans="1:48" ht="30" customHeight="1" x14ac:dyDescent="0.3">
      <c r="A64" s="5" t="s">
        <v>171</v>
      </c>
      <c r="B64" s="5" t="s">
        <v>172</v>
      </c>
      <c r="C64" s="5" t="s">
        <v>97</v>
      </c>
      <c r="D64" s="6">
        <v>87</v>
      </c>
      <c r="E64" s="8"/>
      <c r="F64" s="8"/>
      <c r="G64" s="8"/>
      <c r="H64" s="8"/>
      <c r="I64" s="8"/>
      <c r="J64" s="8"/>
      <c r="K64" s="8"/>
      <c r="L64" s="8"/>
      <c r="M64" s="5"/>
      <c r="N64" s="1" t="s">
        <v>173</v>
      </c>
      <c r="O64" s="1" t="s">
        <v>52</v>
      </c>
      <c r="P64" s="1" t="s">
        <v>52</v>
      </c>
      <c r="Q64" s="1" t="s">
        <v>154</v>
      </c>
      <c r="R64" s="1" t="s">
        <v>62</v>
      </c>
      <c r="S64" s="1" t="s">
        <v>63</v>
      </c>
      <c r="T64" s="1" t="s">
        <v>63</v>
      </c>
      <c r="AR64" s="1" t="s">
        <v>52</v>
      </c>
      <c r="AS64" s="1" t="s">
        <v>52</v>
      </c>
      <c r="AU64" s="1" t="s">
        <v>174</v>
      </c>
      <c r="AV64">
        <v>59</v>
      </c>
    </row>
    <row r="65" spans="1:48" ht="30" customHeight="1" x14ac:dyDescent="0.3">
      <c r="A65" s="5" t="s">
        <v>171</v>
      </c>
      <c r="B65" s="5" t="s">
        <v>175</v>
      </c>
      <c r="C65" s="5" t="s">
        <v>97</v>
      </c>
      <c r="D65" s="6">
        <v>65</v>
      </c>
      <c r="E65" s="8"/>
      <c r="F65" s="8"/>
      <c r="G65" s="8"/>
      <c r="H65" s="8"/>
      <c r="I65" s="8"/>
      <c r="J65" s="8"/>
      <c r="K65" s="8"/>
      <c r="L65" s="8"/>
      <c r="M65" s="5"/>
      <c r="N65" s="1" t="s">
        <v>176</v>
      </c>
      <c r="O65" s="1" t="s">
        <v>52</v>
      </c>
      <c r="P65" s="1" t="s">
        <v>52</v>
      </c>
      <c r="Q65" s="1" t="s">
        <v>154</v>
      </c>
      <c r="R65" s="1" t="s">
        <v>62</v>
      </c>
      <c r="S65" s="1" t="s">
        <v>63</v>
      </c>
      <c r="T65" s="1" t="s">
        <v>63</v>
      </c>
      <c r="AR65" s="1" t="s">
        <v>52</v>
      </c>
      <c r="AS65" s="1" t="s">
        <v>52</v>
      </c>
      <c r="AU65" s="1" t="s">
        <v>177</v>
      </c>
      <c r="AV65">
        <v>60</v>
      </c>
    </row>
    <row r="66" spans="1:48" ht="30" customHeight="1" x14ac:dyDescent="0.3">
      <c r="A66" s="5" t="s">
        <v>128</v>
      </c>
      <c r="B66" s="5" t="s">
        <v>129</v>
      </c>
      <c r="C66" s="5" t="s">
        <v>125</v>
      </c>
      <c r="D66" s="6">
        <v>14</v>
      </c>
      <c r="E66" s="8"/>
      <c r="F66" s="8"/>
      <c r="G66" s="8"/>
      <c r="H66" s="8"/>
      <c r="I66" s="8"/>
      <c r="J66" s="8"/>
      <c r="K66" s="8"/>
      <c r="L66" s="8"/>
      <c r="M66" s="5"/>
      <c r="N66" s="1" t="s">
        <v>130</v>
      </c>
      <c r="O66" s="1" t="s">
        <v>52</v>
      </c>
      <c r="P66" s="1" t="s">
        <v>52</v>
      </c>
      <c r="Q66" s="1" t="s">
        <v>154</v>
      </c>
      <c r="R66" s="1" t="s">
        <v>62</v>
      </c>
      <c r="S66" s="1" t="s">
        <v>63</v>
      </c>
      <c r="T66" s="1" t="s">
        <v>63</v>
      </c>
      <c r="AR66" s="1" t="s">
        <v>52</v>
      </c>
      <c r="AS66" s="1" t="s">
        <v>52</v>
      </c>
      <c r="AU66" s="1" t="s">
        <v>178</v>
      </c>
      <c r="AV66">
        <v>61</v>
      </c>
    </row>
    <row r="67" spans="1:48" ht="30" customHeight="1" x14ac:dyDescent="0.3">
      <c r="A67" s="5" t="s">
        <v>132</v>
      </c>
      <c r="B67" s="5" t="s">
        <v>133</v>
      </c>
      <c r="C67" s="5" t="s">
        <v>97</v>
      </c>
      <c r="D67" s="6">
        <v>1</v>
      </c>
      <c r="E67" s="8"/>
      <c r="F67" s="8"/>
      <c r="G67" s="8"/>
      <c r="H67" s="8"/>
      <c r="I67" s="8"/>
      <c r="J67" s="8"/>
      <c r="K67" s="8"/>
      <c r="L67" s="8"/>
      <c r="M67" s="5"/>
      <c r="N67" s="1" t="s">
        <v>134</v>
      </c>
      <c r="O67" s="1" t="s">
        <v>52</v>
      </c>
      <c r="P67" s="1" t="s">
        <v>52</v>
      </c>
      <c r="Q67" s="1" t="s">
        <v>154</v>
      </c>
      <c r="R67" s="1" t="s">
        <v>62</v>
      </c>
      <c r="S67" s="1" t="s">
        <v>63</v>
      </c>
      <c r="T67" s="1" t="s">
        <v>63</v>
      </c>
      <c r="AR67" s="1" t="s">
        <v>52</v>
      </c>
      <c r="AS67" s="1" t="s">
        <v>52</v>
      </c>
      <c r="AU67" s="1" t="s">
        <v>179</v>
      </c>
      <c r="AV67">
        <v>62</v>
      </c>
    </row>
    <row r="68" spans="1:48" ht="30" customHeight="1" x14ac:dyDescent="0.3">
      <c r="A68" s="5" t="s">
        <v>79</v>
      </c>
      <c r="B68" s="5" t="s">
        <v>136</v>
      </c>
      <c r="C68" s="5" t="s">
        <v>97</v>
      </c>
      <c r="D68" s="6">
        <v>58</v>
      </c>
      <c r="E68" s="8"/>
      <c r="F68" s="8"/>
      <c r="G68" s="8"/>
      <c r="H68" s="8"/>
      <c r="I68" s="8"/>
      <c r="J68" s="8"/>
      <c r="K68" s="8"/>
      <c r="L68" s="8"/>
      <c r="M68" s="5"/>
      <c r="N68" s="1" t="s">
        <v>137</v>
      </c>
      <c r="O68" s="1" t="s">
        <v>52</v>
      </c>
      <c r="P68" s="1" t="s">
        <v>52</v>
      </c>
      <c r="Q68" s="1" t="s">
        <v>154</v>
      </c>
      <c r="R68" s="1" t="s">
        <v>63</v>
      </c>
      <c r="S68" s="1" t="s">
        <v>63</v>
      </c>
      <c r="T68" s="1" t="s">
        <v>62</v>
      </c>
      <c r="AR68" s="1" t="s">
        <v>52</v>
      </c>
      <c r="AS68" s="1" t="s">
        <v>52</v>
      </c>
      <c r="AU68" s="1" t="s">
        <v>180</v>
      </c>
      <c r="AV68">
        <v>63</v>
      </c>
    </row>
    <row r="69" spans="1:48" ht="30" customHeight="1" x14ac:dyDescent="0.3">
      <c r="A69" s="5" t="s">
        <v>181</v>
      </c>
      <c r="B69" s="5" t="s">
        <v>182</v>
      </c>
      <c r="C69" s="5" t="s">
        <v>97</v>
      </c>
      <c r="D69" s="6">
        <v>28</v>
      </c>
      <c r="E69" s="8"/>
      <c r="F69" s="8"/>
      <c r="G69" s="8"/>
      <c r="H69" s="8"/>
      <c r="I69" s="8"/>
      <c r="J69" s="8"/>
      <c r="K69" s="8"/>
      <c r="L69" s="8"/>
      <c r="M69" s="5"/>
      <c r="N69" s="1" t="s">
        <v>183</v>
      </c>
      <c r="O69" s="1" t="s">
        <v>52</v>
      </c>
      <c r="P69" s="1" t="s">
        <v>52</v>
      </c>
      <c r="Q69" s="1" t="s">
        <v>154</v>
      </c>
      <c r="R69" s="1" t="s">
        <v>63</v>
      </c>
      <c r="S69" s="1" t="s">
        <v>63</v>
      </c>
      <c r="T69" s="1" t="s">
        <v>62</v>
      </c>
      <c r="AR69" s="1" t="s">
        <v>52</v>
      </c>
      <c r="AS69" s="1" t="s">
        <v>52</v>
      </c>
      <c r="AU69" s="1" t="s">
        <v>184</v>
      </c>
      <c r="AV69">
        <v>64</v>
      </c>
    </row>
    <row r="70" spans="1:48" ht="30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8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8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48" ht="30" customHeight="1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48" ht="30" customHeight="1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48" ht="30" customHeight="1" x14ac:dyDescent="0.3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48" ht="30" customHeight="1" x14ac:dyDescent="0.3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48" ht="30" customHeight="1" x14ac:dyDescent="0.3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48" ht="30" customHeight="1" x14ac:dyDescent="0.3">
      <c r="A81" s="5" t="s">
        <v>151</v>
      </c>
      <c r="B81" s="6"/>
      <c r="C81" s="6"/>
      <c r="D81" s="6"/>
      <c r="E81" s="6"/>
      <c r="F81" s="8"/>
      <c r="G81" s="6"/>
      <c r="H81" s="8"/>
      <c r="I81" s="6"/>
      <c r="J81" s="8"/>
      <c r="K81" s="6"/>
      <c r="L81" s="8"/>
      <c r="M81" s="6"/>
      <c r="N81" t="s">
        <v>152</v>
      </c>
    </row>
    <row r="82" spans="1:48" ht="30" customHeight="1" x14ac:dyDescent="0.3">
      <c r="A82" s="5" t="s">
        <v>185</v>
      </c>
      <c r="B82" s="5" t="s">
        <v>52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Q82" s="1" t="s">
        <v>186</v>
      </c>
    </row>
    <row r="83" spans="1:48" ht="30" customHeight="1" x14ac:dyDescent="0.3">
      <c r="A83" s="5" t="s">
        <v>68</v>
      </c>
      <c r="B83" s="5" t="s">
        <v>72</v>
      </c>
      <c r="C83" s="5" t="s">
        <v>60</v>
      </c>
      <c r="D83" s="6">
        <v>889</v>
      </c>
      <c r="E83" s="8"/>
      <c r="F83" s="8"/>
      <c r="G83" s="8"/>
      <c r="H83" s="8"/>
      <c r="I83" s="8"/>
      <c r="J83" s="8"/>
      <c r="K83" s="8"/>
      <c r="L83" s="8"/>
      <c r="M83" s="5"/>
      <c r="N83" s="1" t="s">
        <v>73</v>
      </c>
      <c r="O83" s="1" t="s">
        <v>52</v>
      </c>
      <c r="P83" s="1" t="s">
        <v>52</v>
      </c>
      <c r="Q83" s="1" t="s">
        <v>186</v>
      </c>
      <c r="R83" s="1" t="s">
        <v>62</v>
      </c>
      <c r="S83" s="1" t="s">
        <v>63</v>
      </c>
      <c r="T83" s="1" t="s">
        <v>63</v>
      </c>
      <c r="AR83" s="1" t="s">
        <v>52</v>
      </c>
      <c r="AS83" s="1" t="s">
        <v>52</v>
      </c>
      <c r="AU83" s="1" t="s">
        <v>187</v>
      </c>
      <c r="AV83">
        <v>66</v>
      </c>
    </row>
    <row r="84" spans="1:48" ht="30" customHeight="1" x14ac:dyDescent="0.3">
      <c r="A84" s="5" t="s">
        <v>75</v>
      </c>
      <c r="B84" s="5" t="s">
        <v>76</v>
      </c>
      <c r="C84" s="5" t="s">
        <v>60</v>
      </c>
      <c r="D84" s="6">
        <v>49</v>
      </c>
      <c r="E84" s="8"/>
      <c r="F84" s="8"/>
      <c r="G84" s="8"/>
      <c r="H84" s="8"/>
      <c r="I84" s="8"/>
      <c r="J84" s="8"/>
      <c r="K84" s="8"/>
      <c r="L84" s="8"/>
      <c r="M84" s="5"/>
      <c r="N84" s="1" t="s">
        <v>77</v>
      </c>
      <c r="O84" s="1" t="s">
        <v>52</v>
      </c>
      <c r="P84" s="1" t="s">
        <v>52</v>
      </c>
      <c r="Q84" s="1" t="s">
        <v>186</v>
      </c>
      <c r="R84" s="1" t="s">
        <v>62</v>
      </c>
      <c r="S84" s="1" t="s">
        <v>63</v>
      </c>
      <c r="T84" s="1" t="s">
        <v>63</v>
      </c>
      <c r="AR84" s="1" t="s">
        <v>52</v>
      </c>
      <c r="AS84" s="1" t="s">
        <v>52</v>
      </c>
      <c r="AU84" s="1" t="s">
        <v>188</v>
      </c>
      <c r="AV84">
        <v>67</v>
      </c>
    </row>
    <row r="85" spans="1:48" ht="30" customHeight="1" x14ac:dyDescent="0.3">
      <c r="A85" s="5" t="s">
        <v>79</v>
      </c>
      <c r="B85" s="5" t="s">
        <v>80</v>
      </c>
      <c r="C85" s="5" t="s">
        <v>60</v>
      </c>
      <c r="D85" s="6">
        <v>383</v>
      </c>
      <c r="E85" s="8"/>
      <c r="F85" s="8"/>
      <c r="G85" s="8"/>
      <c r="H85" s="8"/>
      <c r="I85" s="8"/>
      <c r="J85" s="8"/>
      <c r="K85" s="8"/>
      <c r="L85" s="8"/>
      <c r="M85" s="5"/>
      <c r="N85" s="1" t="s">
        <v>81</v>
      </c>
      <c r="O85" s="1" t="s">
        <v>52</v>
      </c>
      <c r="P85" s="1" t="s">
        <v>52</v>
      </c>
      <c r="Q85" s="1" t="s">
        <v>186</v>
      </c>
      <c r="R85" s="1" t="s">
        <v>62</v>
      </c>
      <c r="S85" s="1" t="s">
        <v>63</v>
      </c>
      <c r="T85" s="1" t="s">
        <v>63</v>
      </c>
      <c r="AR85" s="1" t="s">
        <v>52</v>
      </c>
      <c r="AS85" s="1" t="s">
        <v>52</v>
      </c>
      <c r="AU85" s="1" t="s">
        <v>189</v>
      </c>
      <c r="AV85">
        <v>68</v>
      </c>
    </row>
    <row r="86" spans="1:48" ht="30" customHeight="1" x14ac:dyDescent="0.3">
      <c r="A86" s="5" t="s">
        <v>164</v>
      </c>
      <c r="B86" s="5" t="s">
        <v>165</v>
      </c>
      <c r="C86" s="5" t="s">
        <v>97</v>
      </c>
      <c r="D86" s="6">
        <v>43</v>
      </c>
      <c r="E86" s="8"/>
      <c r="F86" s="8"/>
      <c r="G86" s="8"/>
      <c r="H86" s="8"/>
      <c r="I86" s="8"/>
      <c r="J86" s="8"/>
      <c r="K86" s="8"/>
      <c r="L86" s="8"/>
      <c r="M86" s="5"/>
      <c r="N86" s="1" t="s">
        <v>166</v>
      </c>
      <c r="O86" s="1" t="s">
        <v>52</v>
      </c>
      <c r="P86" s="1" t="s">
        <v>52</v>
      </c>
      <c r="Q86" s="1" t="s">
        <v>186</v>
      </c>
      <c r="R86" s="1" t="s">
        <v>62</v>
      </c>
      <c r="S86" s="1" t="s">
        <v>63</v>
      </c>
      <c r="T86" s="1" t="s">
        <v>63</v>
      </c>
      <c r="AR86" s="1" t="s">
        <v>52</v>
      </c>
      <c r="AS86" s="1" t="s">
        <v>52</v>
      </c>
      <c r="AU86" s="1" t="s">
        <v>190</v>
      </c>
      <c r="AV86">
        <v>69</v>
      </c>
    </row>
    <row r="87" spans="1:48" ht="30" customHeight="1" x14ac:dyDescent="0.3">
      <c r="A87" s="5" t="s">
        <v>164</v>
      </c>
      <c r="B87" s="5" t="s">
        <v>168</v>
      </c>
      <c r="C87" s="5" t="s">
        <v>97</v>
      </c>
      <c r="D87" s="6">
        <v>21</v>
      </c>
      <c r="E87" s="8"/>
      <c r="F87" s="8"/>
      <c r="G87" s="8"/>
      <c r="H87" s="8"/>
      <c r="I87" s="8"/>
      <c r="J87" s="8"/>
      <c r="K87" s="8"/>
      <c r="L87" s="8"/>
      <c r="M87" s="5"/>
      <c r="N87" s="1" t="s">
        <v>169</v>
      </c>
      <c r="O87" s="1" t="s">
        <v>52</v>
      </c>
      <c r="P87" s="1" t="s">
        <v>52</v>
      </c>
      <c r="Q87" s="1" t="s">
        <v>186</v>
      </c>
      <c r="R87" s="1" t="s">
        <v>62</v>
      </c>
      <c r="S87" s="1" t="s">
        <v>63</v>
      </c>
      <c r="T87" s="1" t="s">
        <v>63</v>
      </c>
      <c r="AR87" s="1" t="s">
        <v>52</v>
      </c>
      <c r="AS87" s="1" t="s">
        <v>52</v>
      </c>
      <c r="AU87" s="1" t="s">
        <v>191</v>
      </c>
      <c r="AV87">
        <v>70</v>
      </c>
    </row>
    <row r="88" spans="1:48" ht="30" customHeight="1" x14ac:dyDescent="0.3">
      <c r="A88" s="5" t="s">
        <v>192</v>
      </c>
      <c r="B88" s="5" t="s">
        <v>193</v>
      </c>
      <c r="C88" s="5" t="s">
        <v>97</v>
      </c>
      <c r="D88" s="6">
        <v>1</v>
      </c>
      <c r="E88" s="8"/>
      <c r="F88" s="8"/>
      <c r="G88" s="8"/>
      <c r="H88" s="8"/>
      <c r="I88" s="8"/>
      <c r="J88" s="8"/>
      <c r="K88" s="8"/>
      <c r="L88" s="8"/>
      <c r="M88" s="5"/>
      <c r="N88" s="1" t="s">
        <v>194</v>
      </c>
      <c r="O88" s="1" t="s">
        <v>52</v>
      </c>
      <c r="P88" s="1" t="s">
        <v>52</v>
      </c>
      <c r="Q88" s="1" t="s">
        <v>186</v>
      </c>
      <c r="R88" s="1" t="s">
        <v>62</v>
      </c>
      <c r="S88" s="1" t="s">
        <v>63</v>
      </c>
      <c r="T88" s="1" t="s">
        <v>63</v>
      </c>
      <c r="AR88" s="1" t="s">
        <v>52</v>
      </c>
      <c r="AS88" s="1" t="s">
        <v>52</v>
      </c>
      <c r="AU88" s="1" t="s">
        <v>195</v>
      </c>
      <c r="AV88">
        <v>121</v>
      </c>
    </row>
    <row r="89" spans="1:48" ht="30" customHeight="1" x14ac:dyDescent="0.3">
      <c r="A89" s="5" t="s">
        <v>192</v>
      </c>
      <c r="B89" s="5" t="s">
        <v>196</v>
      </c>
      <c r="C89" s="5" t="s">
        <v>97</v>
      </c>
      <c r="D89" s="6">
        <v>14</v>
      </c>
      <c r="E89" s="8"/>
      <c r="F89" s="8"/>
      <c r="G89" s="8"/>
      <c r="H89" s="8"/>
      <c r="I89" s="8"/>
      <c r="J89" s="8"/>
      <c r="K89" s="8"/>
      <c r="L89" s="8"/>
      <c r="M89" s="5"/>
      <c r="N89" s="1" t="s">
        <v>197</v>
      </c>
      <c r="O89" s="1" t="s">
        <v>52</v>
      </c>
      <c r="P89" s="1" t="s">
        <v>52</v>
      </c>
      <c r="Q89" s="1" t="s">
        <v>186</v>
      </c>
      <c r="R89" s="1" t="s">
        <v>62</v>
      </c>
      <c r="S89" s="1" t="s">
        <v>63</v>
      </c>
      <c r="T89" s="1" t="s">
        <v>63</v>
      </c>
      <c r="AR89" s="1" t="s">
        <v>52</v>
      </c>
      <c r="AS89" s="1" t="s">
        <v>52</v>
      </c>
      <c r="AU89" s="1" t="s">
        <v>198</v>
      </c>
      <c r="AV89">
        <v>75</v>
      </c>
    </row>
    <row r="90" spans="1:48" ht="30" customHeight="1" x14ac:dyDescent="0.3">
      <c r="A90" s="5" t="s">
        <v>192</v>
      </c>
      <c r="B90" s="5" t="s">
        <v>199</v>
      </c>
      <c r="C90" s="5" t="s">
        <v>97</v>
      </c>
      <c r="D90" s="6">
        <v>11</v>
      </c>
      <c r="E90" s="8"/>
      <c r="F90" s="8"/>
      <c r="G90" s="8"/>
      <c r="H90" s="8"/>
      <c r="I90" s="8"/>
      <c r="J90" s="8"/>
      <c r="K90" s="8"/>
      <c r="L90" s="8"/>
      <c r="M90" s="5"/>
      <c r="N90" s="1" t="s">
        <v>200</v>
      </c>
      <c r="O90" s="1" t="s">
        <v>52</v>
      </c>
      <c r="P90" s="1" t="s">
        <v>52</v>
      </c>
      <c r="Q90" s="1" t="s">
        <v>186</v>
      </c>
      <c r="R90" s="1" t="s">
        <v>62</v>
      </c>
      <c r="S90" s="1" t="s">
        <v>63</v>
      </c>
      <c r="T90" s="1" t="s">
        <v>63</v>
      </c>
      <c r="AR90" s="1" t="s">
        <v>52</v>
      </c>
      <c r="AS90" s="1" t="s">
        <v>52</v>
      </c>
      <c r="AU90" s="1" t="s">
        <v>201</v>
      </c>
      <c r="AV90">
        <v>76</v>
      </c>
    </row>
    <row r="91" spans="1:48" ht="30" customHeight="1" x14ac:dyDescent="0.3">
      <c r="A91" s="5" t="s">
        <v>192</v>
      </c>
      <c r="B91" s="5" t="s">
        <v>202</v>
      </c>
      <c r="C91" s="5" t="s">
        <v>97</v>
      </c>
      <c r="D91" s="6">
        <v>4</v>
      </c>
      <c r="E91" s="8"/>
      <c r="F91" s="8"/>
      <c r="G91" s="8"/>
      <c r="H91" s="8"/>
      <c r="I91" s="8"/>
      <c r="J91" s="8"/>
      <c r="K91" s="8"/>
      <c r="L91" s="8"/>
      <c r="M91" s="5"/>
      <c r="N91" s="1" t="s">
        <v>203</v>
      </c>
      <c r="O91" s="1" t="s">
        <v>52</v>
      </c>
      <c r="P91" s="1" t="s">
        <v>52</v>
      </c>
      <c r="Q91" s="1" t="s">
        <v>186</v>
      </c>
      <c r="R91" s="1" t="s">
        <v>62</v>
      </c>
      <c r="S91" s="1" t="s">
        <v>63</v>
      </c>
      <c r="T91" s="1" t="s">
        <v>63</v>
      </c>
      <c r="AR91" s="1" t="s">
        <v>52</v>
      </c>
      <c r="AS91" s="1" t="s">
        <v>52</v>
      </c>
      <c r="AU91" s="1" t="s">
        <v>204</v>
      </c>
      <c r="AV91">
        <v>77</v>
      </c>
    </row>
    <row r="92" spans="1:48" ht="30" customHeight="1" x14ac:dyDescent="0.3">
      <c r="A92" s="5" t="s">
        <v>205</v>
      </c>
      <c r="B92" s="5" t="s">
        <v>206</v>
      </c>
      <c r="C92" s="5" t="s">
        <v>97</v>
      </c>
      <c r="D92" s="6">
        <v>7</v>
      </c>
      <c r="E92" s="8"/>
      <c r="F92" s="8"/>
      <c r="G92" s="8"/>
      <c r="H92" s="8"/>
      <c r="I92" s="8"/>
      <c r="J92" s="8"/>
      <c r="K92" s="8"/>
      <c r="L92" s="8"/>
      <c r="M92" s="5"/>
      <c r="N92" s="1" t="s">
        <v>207</v>
      </c>
      <c r="O92" s="1" t="s">
        <v>52</v>
      </c>
      <c r="P92" s="1" t="s">
        <v>52</v>
      </c>
      <c r="Q92" s="1" t="s">
        <v>186</v>
      </c>
      <c r="R92" s="1" t="s">
        <v>62</v>
      </c>
      <c r="S92" s="1" t="s">
        <v>63</v>
      </c>
      <c r="T92" s="1" t="s">
        <v>63</v>
      </c>
      <c r="AR92" s="1" t="s">
        <v>52</v>
      </c>
      <c r="AS92" s="1" t="s">
        <v>52</v>
      </c>
      <c r="AU92" s="1" t="s">
        <v>208</v>
      </c>
      <c r="AV92">
        <v>78</v>
      </c>
    </row>
    <row r="93" spans="1:48" ht="30" customHeight="1" x14ac:dyDescent="0.3">
      <c r="A93" s="5" t="s">
        <v>205</v>
      </c>
      <c r="B93" s="5" t="s">
        <v>209</v>
      </c>
      <c r="C93" s="5" t="s">
        <v>97</v>
      </c>
      <c r="D93" s="6">
        <v>11</v>
      </c>
      <c r="E93" s="8"/>
      <c r="F93" s="8"/>
      <c r="G93" s="8"/>
      <c r="H93" s="8"/>
      <c r="I93" s="8"/>
      <c r="J93" s="8"/>
      <c r="K93" s="8"/>
      <c r="L93" s="8"/>
      <c r="M93" s="5"/>
      <c r="N93" s="1" t="s">
        <v>210</v>
      </c>
      <c r="O93" s="1" t="s">
        <v>52</v>
      </c>
      <c r="P93" s="1" t="s">
        <v>52</v>
      </c>
      <c r="Q93" s="1" t="s">
        <v>186</v>
      </c>
      <c r="R93" s="1" t="s">
        <v>62</v>
      </c>
      <c r="S93" s="1" t="s">
        <v>63</v>
      </c>
      <c r="T93" s="1" t="s">
        <v>63</v>
      </c>
      <c r="AR93" s="1" t="s">
        <v>52</v>
      </c>
      <c r="AS93" s="1" t="s">
        <v>52</v>
      </c>
      <c r="AU93" s="1" t="s">
        <v>211</v>
      </c>
      <c r="AV93">
        <v>79</v>
      </c>
    </row>
    <row r="94" spans="1:48" ht="30" customHeight="1" x14ac:dyDescent="0.3">
      <c r="A94" s="5" t="s">
        <v>212</v>
      </c>
      <c r="B94" s="5" t="s">
        <v>52</v>
      </c>
      <c r="C94" s="5" t="s">
        <v>97</v>
      </c>
      <c r="D94" s="6">
        <v>6</v>
      </c>
      <c r="E94" s="8"/>
      <c r="F94" s="8"/>
      <c r="G94" s="8"/>
      <c r="H94" s="8"/>
      <c r="I94" s="8"/>
      <c r="J94" s="8"/>
      <c r="K94" s="8"/>
      <c r="L94" s="8"/>
      <c r="M94" s="5"/>
      <c r="N94" s="1" t="s">
        <v>213</v>
      </c>
      <c r="O94" s="1" t="s">
        <v>52</v>
      </c>
      <c r="P94" s="1" t="s">
        <v>52</v>
      </c>
      <c r="Q94" s="1" t="s">
        <v>186</v>
      </c>
      <c r="R94" s="1" t="s">
        <v>62</v>
      </c>
      <c r="S94" s="1" t="s">
        <v>63</v>
      </c>
      <c r="T94" s="1" t="s">
        <v>63</v>
      </c>
      <c r="AR94" s="1" t="s">
        <v>52</v>
      </c>
      <c r="AS94" s="1" t="s">
        <v>52</v>
      </c>
      <c r="AU94" s="1" t="s">
        <v>214</v>
      </c>
      <c r="AV94">
        <v>122</v>
      </c>
    </row>
    <row r="95" spans="1:48" ht="30" customHeight="1" x14ac:dyDescent="0.3">
      <c r="A95" s="5" t="s">
        <v>128</v>
      </c>
      <c r="B95" s="5" t="s">
        <v>129</v>
      </c>
      <c r="C95" s="5" t="s">
        <v>125</v>
      </c>
      <c r="D95" s="6">
        <v>3</v>
      </c>
      <c r="E95" s="8"/>
      <c r="F95" s="8"/>
      <c r="G95" s="8"/>
      <c r="H95" s="8"/>
      <c r="I95" s="8"/>
      <c r="J95" s="8"/>
      <c r="K95" s="8"/>
      <c r="L95" s="8"/>
      <c r="M95" s="5"/>
      <c r="N95" s="1" t="s">
        <v>130</v>
      </c>
      <c r="O95" s="1" t="s">
        <v>52</v>
      </c>
      <c r="P95" s="1" t="s">
        <v>52</v>
      </c>
      <c r="Q95" s="1" t="s">
        <v>186</v>
      </c>
      <c r="R95" s="1" t="s">
        <v>62</v>
      </c>
      <c r="S95" s="1" t="s">
        <v>63</v>
      </c>
      <c r="T95" s="1" t="s">
        <v>63</v>
      </c>
      <c r="AR95" s="1" t="s">
        <v>52</v>
      </c>
      <c r="AS95" s="1" t="s">
        <v>52</v>
      </c>
      <c r="AU95" s="1" t="s">
        <v>215</v>
      </c>
      <c r="AV95">
        <v>71</v>
      </c>
    </row>
    <row r="96" spans="1:48" ht="30" customHeight="1" x14ac:dyDescent="0.3">
      <c r="A96" s="5" t="s">
        <v>132</v>
      </c>
      <c r="B96" s="5" t="s">
        <v>133</v>
      </c>
      <c r="C96" s="5" t="s">
        <v>97</v>
      </c>
      <c r="D96" s="6">
        <v>5</v>
      </c>
      <c r="E96" s="8"/>
      <c r="F96" s="8"/>
      <c r="G96" s="8"/>
      <c r="H96" s="8"/>
      <c r="I96" s="8"/>
      <c r="J96" s="8"/>
      <c r="K96" s="8"/>
      <c r="L96" s="8"/>
      <c r="M96" s="5"/>
      <c r="N96" s="1" t="s">
        <v>134</v>
      </c>
      <c r="O96" s="1" t="s">
        <v>52</v>
      </c>
      <c r="P96" s="1" t="s">
        <v>52</v>
      </c>
      <c r="Q96" s="1" t="s">
        <v>186</v>
      </c>
      <c r="R96" s="1" t="s">
        <v>62</v>
      </c>
      <c r="S96" s="1" t="s">
        <v>63</v>
      </c>
      <c r="T96" s="1" t="s">
        <v>63</v>
      </c>
      <c r="AR96" s="1" t="s">
        <v>52</v>
      </c>
      <c r="AS96" s="1" t="s">
        <v>52</v>
      </c>
      <c r="AU96" s="1" t="s">
        <v>216</v>
      </c>
      <c r="AV96">
        <v>72</v>
      </c>
    </row>
    <row r="97" spans="1:48" ht="30" customHeight="1" x14ac:dyDescent="0.3">
      <c r="A97" s="5" t="s">
        <v>79</v>
      </c>
      <c r="B97" s="5" t="s">
        <v>136</v>
      </c>
      <c r="C97" s="5" t="s">
        <v>97</v>
      </c>
      <c r="D97" s="6">
        <v>152</v>
      </c>
      <c r="E97" s="8"/>
      <c r="F97" s="8"/>
      <c r="G97" s="8"/>
      <c r="H97" s="8"/>
      <c r="I97" s="8"/>
      <c r="J97" s="8"/>
      <c r="K97" s="8"/>
      <c r="L97" s="8"/>
      <c r="M97" s="5"/>
      <c r="N97" s="1" t="s">
        <v>137</v>
      </c>
      <c r="O97" s="1" t="s">
        <v>52</v>
      </c>
      <c r="P97" s="1" t="s">
        <v>52</v>
      </c>
      <c r="Q97" s="1" t="s">
        <v>186</v>
      </c>
      <c r="R97" s="1" t="s">
        <v>63</v>
      </c>
      <c r="S97" s="1" t="s">
        <v>63</v>
      </c>
      <c r="T97" s="1" t="s">
        <v>62</v>
      </c>
      <c r="AR97" s="1" t="s">
        <v>52</v>
      </c>
      <c r="AS97" s="1" t="s">
        <v>52</v>
      </c>
      <c r="AU97" s="1" t="s">
        <v>217</v>
      </c>
      <c r="AV97">
        <v>73</v>
      </c>
    </row>
    <row r="98" spans="1:48" ht="30" customHeight="1" x14ac:dyDescent="0.3">
      <c r="A98" s="5" t="s">
        <v>181</v>
      </c>
      <c r="B98" s="5" t="s">
        <v>182</v>
      </c>
      <c r="C98" s="5" t="s">
        <v>97</v>
      </c>
      <c r="D98" s="6">
        <v>68</v>
      </c>
      <c r="E98" s="8"/>
      <c r="F98" s="8"/>
      <c r="G98" s="8"/>
      <c r="H98" s="8"/>
      <c r="I98" s="8"/>
      <c r="J98" s="8"/>
      <c r="K98" s="8"/>
      <c r="L98" s="8"/>
      <c r="M98" s="5"/>
      <c r="N98" s="1" t="s">
        <v>183</v>
      </c>
      <c r="O98" s="1" t="s">
        <v>52</v>
      </c>
      <c r="P98" s="1" t="s">
        <v>52</v>
      </c>
      <c r="Q98" s="1" t="s">
        <v>186</v>
      </c>
      <c r="R98" s="1" t="s">
        <v>63</v>
      </c>
      <c r="S98" s="1" t="s">
        <v>63</v>
      </c>
      <c r="T98" s="1" t="s">
        <v>62</v>
      </c>
      <c r="AR98" s="1" t="s">
        <v>52</v>
      </c>
      <c r="AS98" s="1" t="s">
        <v>52</v>
      </c>
      <c r="AU98" s="1" t="s">
        <v>218</v>
      </c>
      <c r="AV98">
        <v>74</v>
      </c>
    </row>
    <row r="99" spans="1:48" ht="30" customHeight="1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48" ht="30" customHeight="1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48" ht="30" customHeight="1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48" ht="30" customHeight="1" x14ac:dyDescent="0.3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48" ht="30" customHeight="1" x14ac:dyDescent="0.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48" ht="30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48" ht="30" customHeight="1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30" customHeight="1" x14ac:dyDescent="0.3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30" customHeight="1" x14ac:dyDescent="0.3">
      <c r="A107" s="5" t="s">
        <v>151</v>
      </c>
      <c r="B107" s="6"/>
      <c r="C107" s="6"/>
      <c r="D107" s="6"/>
      <c r="E107" s="6"/>
      <c r="F107" s="8"/>
      <c r="G107" s="6"/>
      <c r="H107" s="8"/>
      <c r="I107" s="6"/>
      <c r="J107" s="8"/>
      <c r="K107" s="6"/>
      <c r="L107" s="8"/>
      <c r="M107" s="6"/>
      <c r="N107" t="s">
        <v>152</v>
      </c>
    </row>
    <row r="108" spans="1:48" ht="30" customHeight="1" x14ac:dyDescent="0.3">
      <c r="A108" s="5" t="s">
        <v>219</v>
      </c>
      <c r="B108" s="5" t="s">
        <v>52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Q108" s="1" t="s">
        <v>220</v>
      </c>
    </row>
    <row r="109" spans="1:48" ht="30" customHeight="1" x14ac:dyDescent="0.3">
      <c r="A109" s="5" t="s">
        <v>68</v>
      </c>
      <c r="B109" s="5" t="s">
        <v>72</v>
      </c>
      <c r="C109" s="5" t="s">
        <v>60</v>
      </c>
      <c r="D109" s="6">
        <v>68</v>
      </c>
      <c r="E109" s="8"/>
      <c r="F109" s="8"/>
      <c r="G109" s="8"/>
      <c r="H109" s="8"/>
      <c r="I109" s="8"/>
      <c r="J109" s="8"/>
      <c r="K109" s="8"/>
      <c r="L109" s="8"/>
      <c r="M109" s="5"/>
      <c r="N109" s="1" t="s">
        <v>73</v>
      </c>
      <c r="O109" s="1" t="s">
        <v>52</v>
      </c>
      <c r="P109" s="1" t="s">
        <v>52</v>
      </c>
      <c r="Q109" s="1" t="s">
        <v>220</v>
      </c>
      <c r="R109" s="1" t="s">
        <v>62</v>
      </c>
      <c r="S109" s="1" t="s">
        <v>63</v>
      </c>
      <c r="T109" s="1" t="s">
        <v>63</v>
      </c>
      <c r="AR109" s="1" t="s">
        <v>52</v>
      </c>
      <c r="AS109" s="1" t="s">
        <v>52</v>
      </c>
      <c r="AU109" s="1" t="s">
        <v>221</v>
      </c>
      <c r="AV109">
        <v>156</v>
      </c>
    </row>
    <row r="110" spans="1:48" ht="30" customHeight="1" x14ac:dyDescent="0.3">
      <c r="A110" s="5" t="s">
        <v>79</v>
      </c>
      <c r="B110" s="5" t="s">
        <v>80</v>
      </c>
      <c r="C110" s="5" t="s">
        <v>60</v>
      </c>
      <c r="D110" s="6">
        <v>23</v>
      </c>
      <c r="E110" s="8"/>
      <c r="F110" s="8"/>
      <c r="G110" s="8"/>
      <c r="H110" s="8"/>
      <c r="I110" s="8"/>
      <c r="J110" s="8"/>
      <c r="K110" s="8"/>
      <c r="L110" s="8"/>
      <c r="M110" s="5"/>
      <c r="N110" s="1" t="s">
        <v>81</v>
      </c>
      <c r="O110" s="1" t="s">
        <v>52</v>
      </c>
      <c r="P110" s="1" t="s">
        <v>52</v>
      </c>
      <c r="Q110" s="1" t="s">
        <v>220</v>
      </c>
      <c r="R110" s="1" t="s">
        <v>62</v>
      </c>
      <c r="S110" s="1" t="s">
        <v>63</v>
      </c>
      <c r="T110" s="1" t="s">
        <v>63</v>
      </c>
      <c r="AR110" s="1" t="s">
        <v>52</v>
      </c>
      <c r="AS110" s="1" t="s">
        <v>52</v>
      </c>
      <c r="AU110" s="1" t="s">
        <v>222</v>
      </c>
      <c r="AV110">
        <v>157</v>
      </c>
    </row>
    <row r="111" spans="1:48" ht="30" customHeight="1" x14ac:dyDescent="0.3">
      <c r="A111" s="5" t="s">
        <v>223</v>
      </c>
      <c r="B111" s="5" t="s">
        <v>224</v>
      </c>
      <c r="C111" s="5" t="s">
        <v>97</v>
      </c>
      <c r="D111" s="6">
        <v>48</v>
      </c>
      <c r="E111" s="8"/>
      <c r="F111" s="8"/>
      <c r="G111" s="8"/>
      <c r="H111" s="8"/>
      <c r="I111" s="8"/>
      <c r="J111" s="8"/>
      <c r="K111" s="8"/>
      <c r="L111" s="8"/>
      <c r="M111" s="5"/>
      <c r="N111" s="1" t="s">
        <v>225</v>
      </c>
      <c r="O111" s="1" t="s">
        <v>52</v>
      </c>
      <c r="P111" s="1" t="s">
        <v>52</v>
      </c>
      <c r="Q111" s="1" t="s">
        <v>220</v>
      </c>
      <c r="R111" s="1" t="s">
        <v>62</v>
      </c>
      <c r="S111" s="1" t="s">
        <v>63</v>
      </c>
      <c r="T111" s="1" t="s">
        <v>63</v>
      </c>
      <c r="AR111" s="1" t="s">
        <v>52</v>
      </c>
      <c r="AS111" s="1" t="s">
        <v>52</v>
      </c>
      <c r="AU111" s="1" t="s">
        <v>226</v>
      </c>
      <c r="AV111">
        <v>158</v>
      </c>
    </row>
    <row r="112" spans="1:48" ht="30" customHeight="1" x14ac:dyDescent="0.3">
      <c r="A112" s="5" t="s">
        <v>223</v>
      </c>
      <c r="B112" s="5" t="s">
        <v>227</v>
      </c>
      <c r="C112" s="5" t="s">
        <v>97</v>
      </c>
      <c r="D112" s="6">
        <v>12</v>
      </c>
      <c r="E112" s="8"/>
      <c r="F112" s="8"/>
      <c r="G112" s="8"/>
      <c r="H112" s="8"/>
      <c r="I112" s="8"/>
      <c r="J112" s="8"/>
      <c r="K112" s="8"/>
      <c r="L112" s="8"/>
      <c r="M112" s="5"/>
      <c r="N112" s="1" t="s">
        <v>228</v>
      </c>
      <c r="O112" s="1" t="s">
        <v>52</v>
      </c>
      <c r="P112" s="1" t="s">
        <v>52</v>
      </c>
      <c r="Q112" s="1" t="s">
        <v>220</v>
      </c>
      <c r="R112" s="1" t="s">
        <v>62</v>
      </c>
      <c r="S112" s="1" t="s">
        <v>63</v>
      </c>
      <c r="T112" s="1" t="s">
        <v>63</v>
      </c>
      <c r="AR112" s="1" t="s">
        <v>52</v>
      </c>
      <c r="AS112" s="1" t="s">
        <v>52</v>
      </c>
      <c r="AU112" s="1" t="s">
        <v>229</v>
      </c>
      <c r="AV112">
        <v>159</v>
      </c>
    </row>
    <row r="113" spans="1:48" ht="30" customHeight="1" x14ac:dyDescent="0.3">
      <c r="A113" s="5" t="s">
        <v>230</v>
      </c>
      <c r="B113" s="5" t="s">
        <v>231</v>
      </c>
      <c r="C113" s="5" t="s">
        <v>232</v>
      </c>
      <c r="D113" s="6">
        <v>1</v>
      </c>
      <c r="E113" s="8"/>
      <c r="F113" s="8"/>
      <c r="G113" s="8"/>
      <c r="H113" s="8"/>
      <c r="I113" s="8"/>
      <c r="J113" s="8"/>
      <c r="K113" s="8"/>
      <c r="L113" s="8"/>
      <c r="M113" s="5"/>
      <c r="N113" s="1" t="s">
        <v>233</v>
      </c>
      <c r="O113" s="1" t="s">
        <v>52</v>
      </c>
      <c r="P113" s="1" t="s">
        <v>52</v>
      </c>
      <c r="Q113" s="1" t="s">
        <v>220</v>
      </c>
      <c r="R113" s="1" t="s">
        <v>63</v>
      </c>
      <c r="S113" s="1" t="s">
        <v>63</v>
      </c>
      <c r="T113" s="1" t="s">
        <v>62</v>
      </c>
      <c r="AR113" s="1" t="s">
        <v>52</v>
      </c>
      <c r="AS113" s="1" t="s">
        <v>52</v>
      </c>
      <c r="AU113" s="1" t="s">
        <v>234</v>
      </c>
      <c r="AV113">
        <v>110</v>
      </c>
    </row>
    <row r="114" spans="1:48" ht="30" customHeight="1" x14ac:dyDescent="0.3">
      <c r="A114" s="5" t="s">
        <v>128</v>
      </c>
      <c r="B114" s="5" t="s">
        <v>129</v>
      </c>
      <c r="C114" s="5" t="s">
        <v>125</v>
      </c>
      <c r="D114" s="6">
        <v>2</v>
      </c>
      <c r="E114" s="8"/>
      <c r="F114" s="8"/>
      <c r="G114" s="8"/>
      <c r="H114" s="8"/>
      <c r="I114" s="8"/>
      <c r="J114" s="8"/>
      <c r="K114" s="8"/>
      <c r="L114" s="8"/>
      <c r="M114" s="5"/>
      <c r="N114" s="1" t="s">
        <v>130</v>
      </c>
      <c r="O114" s="1" t="s">
        <v>52</v>
      </c>
      <c r="P114" s="1" t="s">
        <v>52</v>
      </c>
      <c r="Q114" s="1" t="s">
        <v>220</v>
      </c>
      <c r="R114" s="1" t="s">
        <v>62</v>
      </c>
      <c r="S114" s="1" t="s">
        <v>63</v>
      </c>
      <c r="T114" s="1" t="s">
        <v>63</v>
      </c>
      <c r="AR114" s="1" t="s">
        <v>52</v>
      </c>
      <c r="AS114" s="1" t="s">
        <v>52</v>
      </c>
      <c r="AU114" s="1" t="s">
        <v>235</v>
      </c>
      <c r="AV114">
        <v>160</v>
      </c>
    </row>
    <row r="115" spans="1:48" ht="30" customHeight="1" x14ac:dyDescent="0.3">
      <c r="A115" s="5" t="s">
        <v>79</v>
      </c>
      <c r="B115" s="5" t="s">
        <v>136</v>
      </c>
      <c r="C115" s="5" t="s">
        <v>97</v>
      </c>
      <c r="D115" s="6">
        <v>2</v>
      </c>
      <c r="E115" s="8"/>
      <c r="F115" s="8"/>
      <c r="G115" s="8"/>
      <c r="H115" s="8"/>
      <c r="I115" s="8"/>
      <c r="J115" s="8"/>
      <c r="K115" s="8"/>
      <c r="L115" s="8"/>
      <c r="M115" s="5"/>
      <c r="N115" s="1" t="s">
        <v>137</v>
      </c>
      <c r="O115" s="1" t="s">
        <v>52</v>
      </c>
      <c r="P115" s="1" t="s">
        <v>52</v>
      </c>
      <c r="Q115" s="1" t="s">
        <v>220</v>
      </c>
      <c r="R115" s="1" t="s">
        <v>63</v>
      </c>
      <c r="S115" s="1" t="s">
        <v>63</v>
      </c>
      <c r="T115" s="1" t="s">
        <v>62</v>
      </c>
      <c r="AR115" s="1" t="s">
        <v>52</v>
      </c>
      <c r="AS115" s="1" t="s">
        <v>52</v>
      </c>
      <c r="AU115" s="1" t="s">
        <v>236</v>
      </c>
      <c r="AV115">
        <v>161</v>
      </c>
    </row>
    <row r="116" spans="1:48" ht="30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 x14ac:dyDescent="0.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48" ht="30" customHeight="1" x14ac:dyDescent="0.3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48" ht="30" customHeight="1" x14ac:dyDescent="0.3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48" ht="30" customHeight="1" x14ac:dyDescent="0.3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48" ht="30" customHeight="1" x14ac:dyDescent="0.3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48" ht="30" customHeight="1" x14ac:dyDescent="0.3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48" ht="30" customHeight="1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48" ht="30" customHeight="1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48" ht="30" customHeight="1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48" ht="30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48" ht="30" customHeight="1" x14ac:dyDescent="0.3">
      <c r="A133" s="5" t="s">
        <v>151</v>
      </c>
      <c r="B133" s="6"/>
      <c r="C133" s="6"/>
      <c r="D133" s="6"/>
      <c r="E133" s="6"/>
      <c r="F133" s="8"/>
      <c r="G133" s="6"/>
      <c r="H133" s="8"/>
      <c r="I133" s="6"/>
      <c r="J133" s="8"/>
      <c r="K133" s="6"/>
      <c r="L133" s="8"/>
      <c r="M133" s="6"/>
      <c r="N133" t="s">
        <v>152</v>
      </c>
    </row>
    <row r="134" spans="1:48" ht="30" customHeight="1" x14ac:dyDescent="0.3">
      <c r="A134" s="5" t="s">
        <v>237</v>
      </c>
      <c r="B134" s="5" t="s">
        <v>52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Q134" s="1" t="s">
        <v>238</v>
      </c>
    </row>
    <row r="135" spans="1:48" ht="30" customHeight="1" x14ac:dyDescent="0.3">
      <c r="A135" s="5" t="s">
        <v>239</v>
      </c>
      <c r="B135" s="5" t="s">
        <v>224</v>
      </c>
      <c r="C135" s="5" t="s">
        <v>97</v>
      </c>
      <c r="D135" s="6">
        <v>90</v>
      </c>
      <c r="E135" s="8"/>
      <c r="F135" s="8"/>
      <c r="G135" s="8"/>
      <c r="H135" s="8"/>
      <c r="I135" s="8"/>
      <c r="J135" s="8"/>
      <c r="K135" s="8"/>
      <c r="L135" s="8"/>
      <c r="M135" s="5"/>
      <c r="N135" s="1" t="s">
        <v>240</v>
      </c>
      <c r="O135" s="1" t="s">
        <v>52</v>
      </c>
      <c r="P135" s="1" t="s">
        <v>52</v>
      </c>
      <c r="Q135" s="1" t="s">
        <v>238</v>
      </c>
      <c r="R135" s="1" t="s">
        <v>62</v>
      </c>
      <c r="S135" s="1" t="s">
        <v>63</v>
      </c>
      <c r="T135" s="1" t="s">
        <v>63</v>
      </c>
      <c r="AR135" s="1" t="s">
        <v>52</v>
      </c>
      <c r="AS135" s="1" t="s">
        <v>52</v>
      </c>
      <c r="AU135" s="1" t="s">
        <v>241</v>
      </c>
      <c r="AV135">
        <v>103</v>
      </c>
    </row>
    <row r="136" spans="1:48" ht="30" customHeight="1" x14ac:dyDescent="0.3">
      <c r="A136" s="5" t="s">
        <v>239</v>
      </c>
      <c r="B136" s="5" t="s">
        <v>227</v>
      </c>
      <c r="C136" s="5" t="s">
        <v>97</v>
      </c>
      <c r="D136" s="6">
        <v>12</v>
      </c>
      <c r="E136" s="8"/>
      <c r="F136" s="8"/>
      <c r="G136" s="8"/>
      <c r="H136" s="8"/>
      <c r="I136" s="8"/>
      <c r="J136" s="8"/>
      <c r="K136" s="8"/>
      <c r="L136" s="8"/>
      <c r="M136" s="5"/>
      <c r="N136" s="1" t="s">
        <v>242</v>
      </c>
      <c r="O136" s="1" t="s">
        <v>52</v>
      </c>
      <c r="P136" s="1" t="s">
        <v>52</v>
      </c>
      <c r="Q136" s="1" t="s">
        <v>238</v>
      </c>
      <c r="R136" s="1" t="s">
        <v>62</v>
      </c>
      <c r="S136" s="1" t="s">
        <v>63</v>
      </c>
      <c r="T136" s="1" t="s">
        <v>63</v>
      </c>
      <c r="AR136" s="1" t="s">
        <v>52</v>
      </c>
      <c r="AS136" s="1" t="s">
        <v>52</v>
      </c>
      <c r="AU136" s="1" t="s">
        <v>243</v>
      </c>
      <c r="AV136">
        <v>104</v>
      </c>
    </row>
    <row r="137" spans="1:48" ht="30" customHeight="1" x14ac:dyDescent="0.3">
      <c r="A137" s="5" t="s">
        <v>244</v>
      </c>
      <c r="B137" s="5" t="s">
        <v>245</v>
      </c>
      <c r="C137" s="5" t="s">
        <v>97</v>
      </c>
      <c r="D137" s="6">
        <v>140</v>
      </c>
      <c r="E137" s="8"/>
      <c r="F137" s="8"/>
      <c r="G137" s="8"/>
      <c r="H137" s="8"/>
      <c r="I137" s="8"/>
      <c r="J137" s="8"/>
      <c r="K137" s="8"/>
      <c r="L137" s="8"/>
      <c r="M137" s="5"/>
      <c r="N137" s="1" t="s">
        <v>246</v>
      </c>
      <c r="O137" s="1" t="s">
        <v>52</v>
      </c>
      <c r="P137" s="1" t="s">
        <v>52</v>
      </c>
      <c r="Q137" s="1" t="s">
        <v>238</v>
      </c>
      <c r="R137" s="1" t="s">
        <v>62</v>
      </c>
      <c r="S137" s="1" t="s">
        <v>63</v>
      </c>
      <c r="T137" s="1" t="s">
        <v>63</v>
      </c>
      <c r="AR137" s="1" t="s">
        <v>52</v>
      </c>
      <c r="AS137" s="1" t="s">
        <v>52</v>
      </c>
      <c r="AU137" s="1" t="s">
        <v>247</v>
      </c>
      <c r="AV137">
        <v>105</v>
      </c>
    </row>
    <row r="138" spans="1:48" ht="30" customHeight="1" x14ac:dyDescent="0.3">
      <c r="A138" s="5" t="s">
        <v>248</v>
      </c>
      <c r="B138" s="5" t="s">
        <v>249</v>
      </c>
      <c r="C138" s="5" t="s">
        <v>97</v>
      </c>
      <c r="D138" s="6">
        <v>4</v>
      </c>
      <c r="E138" s="8"/>
      <c r="F138" s="8"/>
      <c r="G138" s="8"/>
      <c r="H138" s="8"/>
      <c r="I138" s="8"/>
      <c r="J138" s="8"/>
      <c r="K138" s="8"/>
      <c r="L138" s="8"/>
      <c r="M138" s="5"/>
      <c r="N138" s="1" t="s">
        <v>250</v>
      </c>
      <c r="O138" s="1" t="s">
        <v>52</v>
      </c>
      <c r="P138" s="1" t="s">
        <v>52</v>
      </c>
      <c r="Q138" s="1" t="s">
        <v>238</v>
      </c>
      <c r="R138" s="1" t="s">
        <v>62</v>
      </c>
      <c r="S138" s="1" t="s">
        <v>63</v>
      </c>
      <c r="T138" s="1" t="s">
        <v>63</v>
      </c>
      <c r="AR138" s="1" t="s">
        <v>52</v>
      </c>
      <c r="AS138" s="1" t="s">
        <v>52</v>
      </c>
      <c r="AU138" s="1" t="s">
        <v>251</v>
      </c>
      <c r="AV138">
        <v>106</v>
      </c>
    </row>
    <row r="139" spans="1:48" ht="30" customHeight="1" x14ac:dyDescent="0.3">
      <c r="A139" s="5" t="s">
        <v>248</v>
      </c>
      <c r="B139" s="5" t="s">
        <v>252</v>
      </c>
      <c r="C139" s="5" t="s">
        <v>97</v>
      </c>
      <c r="D139" s="6">
        <v>1</v>
      </c>
      <c r="E139" s="8"/>
      <c r="F139" s="8"/>
      <c r="G139" s="8"/>
      <c r="H139" s="8"/>
      <c r="I139" s="8"/>
      <c r="J139" s="8"/>
      <c r="K139" s="8"/>
      <c r="L139" s="8"/>
      <c r="M139" s="5"/>
      <c r="N139" s="1" t="s">
        <v>253</v>
      </c>
      <c r="O139" s="1" t="s">
        <v>52</v>
      </c>
      <c r="P139" s="1" t="s">
        <v>52</v>
      </c>
      <c r="Q139" s="1" t="s">
        <v>238</v>
      </c>
      <c r="R139" s="1" t="s">
        <v>62</v>
      </c>
      <c r="S139" s="1" t="s">
        <v>63</v>
      </c>
      <c r="T139" s="1" t="s">
        <v>63</v>
      </c>
      <c r="AR139" s="1" t="s">
        <v>52</v>
      </c>
      <c r="AS139" s="1" t="s">
        <v>52</v>
      </c>
      <c r="AU139" s="1" t="s">
        <v>254</v>
      </c>
      <c r="AV139">
        <v>107</v>
      </c>
    </row>
    <row r="140" spans="1:48" ht="30" customHeight="1" x14ac:dyDescent="0.3">
      <c r="A140" s="5" t="s">
        <v>255</v>
      </c>
      <c r="B140" s="5" t="s">
        <v>52</v>
      </c>
      <c r="C140" s="5" t="s">
        <v>97</v>
      </c>
      <c r="D140" s="6">
        <v>12</v>
      </c>
      <c r="E140" s="8"/>
      <c r="F140" s="8"/>
      <c r="G140" s="8"/>
      <c r="H140" s="8"/>
      <c r="I140" s="8"/>
      <c r="J140" s="8"/>
      <c r="K140" s="8"/>
      <c r="L140" s="8"/>
      <c r="M140" s="5"/>
      <c r="N140" s="1" t="s">
        <v>256</v>
      </c>
      <c r="O140" s="1" t="s">
        <v>52</v>
      </c>
      <c r="P140" s="1" t="s">
        <v>52</v>
      </c>
      <c r="Q140" s="1" t="s">
        <v>238</v>
      </c>
      <c r="R140" s="1" t="s">
        <v>62</v>
      </c>
      <c r="S140" s="1" t="s">
        <v>63</v>
      </c>
      <c r="T140" s="1" t="s">
        <v>63</v>
      </c>
      <c r="AR140" s="1" t="s">
        <v>52</v>
      </c>
      <c r="AS140" s="1" t="s">
        <v>52</v>
      </c>
      <c r="AU140" s="1" t="s">
        <v>257</v>
      </c>
      <c r="AV140">
        <v>108</v>
      </c>
    </row>
    <row r="141" spans="1:48" ht="30" customHeight="1" x14ac:dyDescent="0.3">
      <c r="A141" s="5" t="s">
        <v>258</v>
      </c>
      <c r="B141" s="5" t="s">
        <v>52</v>
      </c>
      <c r="C141" s="5" t="s">
        <v>97</v>
      </c>
      <c r="D141" s="6">
        <v>1</v>
      </c>
      <c r="E141" s="8"/>
      <c r="F141" s="8"/>
      <c r="G141" s="8"/>
      <c r="H141" s="8"/>
      <c r="I141" s="8"/>
      <c r="J141" s="8"/>
      <c r="K141" s="8"/>
      <c r="L141" s="8"/>
      <c r="M141" s="5"/>
      <c r="N141" s="1" t="s">
        <v>259</v>
      </c>
      <c r="O141" s="1" t="s">
        <v>52</v>
      </c>
      <c r="P141" s="1" t="s">
        <v>52</v>
      </c>
      <c r="Q141" s="1" t="s">
        <v>238</v>
      </c>
      <c r="R141" s="1" t="s">
        <v>62</v>
      </c>
      <c r="S141" s="1" t="s">
        <v>63</v>
      </c>
      <c r="T141" s="1" t="s">
        <v>63</v>
      </c>
      <c r="AR141" s="1" t="s">
        <v>52</v>
      </c>
      <c r="AS141" s="1" t="s">
        <v>52</v>
      </c>
      <c r="AU141" s="1" t="s">
        <v>260</v>
      </c>
      <c r="AV141">
        <v>109</v>
      </c>
    </row>
    <row r="142" spans="1:48" ht="30" customHeight="1" x14ac:dyDescent="0.3">
      <c r="A142" s="5" t="s">
        <v>261</v>
      </c>
      <c r="B142" s="5" t="s">
        <v>262</v>
      </c>
      <c r="C142" s="5" t="s">
        <v>263</v>
      </c>
      <c r="D142" s="6">
        <v>6</v>
      </c>
      <c r="E142" s="8"/>
      <c r="F142" s="8"/>
      <c r="G142" s="8"/>
      <c r="H142" s="8"/>
      <c r="I142" s="8"/>
      <c r="J142" s="8"/>
      <c r="K142" s="8"/>
      <c r="L142" s="8"/>
      <c r="M142" s="5"/>
      <c r="N142" s="1" t="s">
        <v>264</v>
      </c>
      <c r="O142" s="1" t="s">
        <v>52</v>
      </c>
      <c r="P142" s="1" t="s">
        <v>52</v>
      </c>
      <c r="Q142" s="1" t="s">
        <v>238</v>
      </c>
      <c r="R142" s="1" t="s">
        <v>62</v>
      </c>
      <c r="S142" s="1" t="s">
        <v>63</v>
      </c>
      <c r="T142" s="1" t="s">
        <v>63</v>
      </c>
      <c r="AR142" s="1" t="s">
        <v>52</v>
      </c>
      <c r="AS142" s="1" t="s">
        <v>52</v>
      </c>
      <c r="AU142" s="1" t="s">
        <v>265</v>
      </c>
      <c r="AV142">
        <v>111</v>
      </c>
    </row>
    <row r="143" spans="1:48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4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4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4" ht="30" customHeight="1" x14ac:dyDescent="0.3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4" ht="30" customHeight="1" x14ac:dyDescent="0.3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14" ht="30" customHeight="1" x14ac:dyDescent="0.3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14" ht="30" customHeight="1" x14ac:dyDescent="0.3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14" ht="30" customHeight="1" x14ac:dyDescent="0.3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14" ht="30" customHeight="1" x14ac:dyDescent="0.3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14" ht="30" customHeight="1" x14ac:dyDescent="0.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14" ht="30" customHeight="1" x14ac:dyDescent="0.3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14" ht="30" customHeight="1" x14ac:dyDescent="0.3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14" ht="30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14" ht="30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14" ht="30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14" ht="30" customHeight="1" x14ac:dyDescent="0.3">
      <c r="A159" s="5" t="s">
        <v>151</v>
      </c>
      <c r="B159" s="6"/>
      <c r="C159" s="6"/>
      <c r="D159" s="6"/>
      <c r="E159" s="6"/>
      <c r="F159" s="8"/>
      <c r="G159" s="6"/>
      <c r="H159" s="8"/>
      <c r="I159" s="6"/>
      <c r="J159" s="8"/>
      <c r="K159" s="6"/>
      <c r="L159" s="8"/>
      <c r="M159" s="6"/>
      <c r="N159" t="s">
        <v>152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5" manualBreakCount="5">
    <brk id="55" max="16383" man="1"/>
    <brk id="81" max="16383" man="1"/>
    <brk id="107" max="16383" man="1"/>
    <brk id="133" max="16383" man="1"/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도면표지</vt:lpstr>
      <vt:lpstr>갑지</vt:lpstr>
      <vt:lpstr>공사원가</vt:lpstr>
      <vt:lpstr>공종별집계표</vt:lpstr>
      <vt:lpstr>공종별내역서</vt:lpstr>
      <vt:lpstr>갑지!Print_Area</vt:lpstr>
      <vt:lpstr>공사원가!Print_Area</vt:lpstr>
      <vt:lpstr>공종별내역서!Print_Area</vt:lpstr>
      <vt:lpstr>공종별집계표!Print_Area</vt:lpstr>
      <vt:lpstr>도면표지!Print_Area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2026-07-31T05:05:52Z</dcterms:created>
  <dcterms:modified xsi:type="dcterms:W3CDTF">2026-08-18T04:47:29Z</dcterms:modified>
</cp:coreProperties>
</file>