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D:\~ing\바우어 신관_[RISE1-1]AI거점센터(K-MIND Y-SPACE) 구축공사\02_설계도서(최종)\06 공내역서\"/>
    </mc:Choice>
  </mc:AlternateContent>
  <xr:revisionPtr revIDLastSave="0" documentId="13_ncr:1_{77FF08FC-31CB-4BAA-98F0-DA325A3B20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" r:id="rId1"/>
    <sheet name="공종별집계표" sheetId="2" r:id="rId2"/>
    <sheet name="공종별내역서" sheetId="3" r:id="rId3"/>
  </sheets>
  <definedNames>
    <definedName name="_xlnm.Print_Area" localSheetId="2">공종별내역서!$A$1:$AW$448</definedName>
    <definedName name="_xlnm.Print_Area" localSheetId="1">공종별집계표!$A$1:$N$29</definedName>
    <definedName name="_xlnm.Print_Area" localSheetId="0">원가계산서!$A$1:$H$28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 iterate="1" iterateCount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1" i="1" l="1"/>
  <c r="S16" i="2"/>
  <c r="S15" i="2"/>
  <c r="S14" i="2"/>
  <c r="J14" i="2"/>
  <c r="I14" i="2"/>
  <c r="G14" i="2"/>
  <c r="H14" i="2" s="1"/>
  <c r="E14" i="2"/>
  <c r="K14" i="2" s="1"/>
  <c r="S13" i="2"/>
  <c r="J13" i="2"/>
  <c r="L13" i="2" s="1"/>
  <c r="I13" i="2"/>
  <c r="H13" i="2"/>
  <c r="G13" i="2"/>
  <c r="F13" i="2"/>
  <c r="E13" i="2"/>
  <c r="K13" i="2" s="1"/>
  <c r="S12" i="2"/>
  <c r="I12" i="2"/>
  <c r="J12" i="2" s="1"/>
  <c r="L12" i="2" s="1"/>
  <c r="H12" i="2"/>
  <c r="G12" i="2"/>
  <c r="F12" i="2"/>
  <c r="E12" i="2"/>
  <c r="K12" i="2" s="1"/>
  <c r="S11" i="2"/>
  <c r="I11" i="2"/>
  <c r="J11" i="2" s="1"/>
  <c r="G11" i="2"/>
  <c r="H11" i="2" s="1"/>
  <c r="E11" i="2"/>
  <c r="K11" i="2" s="1"/>
  <c r="S10" i="2"/>
  <c r="I10" i="2"/>
  <c r="J10" i="2" s="1"/>
  <c r="G10" i="2"/>
  <c r="H10" i="2" s="1"/>
  <c r="E10" i="2"/>
  <c r="F10" i="2" s="1"/>
  <c r="L10" i="2" s="1"/>
  <c r="S9" i="2"/>
  <c r="I9" i="2"/>
  <c r="J9" i="2" s="1"/>
  <c r="G9" i="2"/>
  <c r="K9" i="2" s="1"/>
  <c r="E9" i="2"/>
  <c r="F9" i="2" s="1"/>
  <c r="S8" i="2"/>
  <c r="I8" i="2"/>
  <c r="J8" i="2" s="1"/>
  <c r="G8" i="2"/>
  <c r="H8" i="2" s="1"/>
  <c r="E8" i="2"/>
  <c r="K8" i="2" s="1"/>
  <c r="S7" i="2"/>
  <c r="I7" i="2"/>
  <c r="J7" i="2" s="1"/>
  <c r="G7" i="2"/>
  <c r="H7" i="2" s="1"/>
  <c r="E7" i="2"/>
  <c r="K7" i="2" s="1"/>
  <c r="S6" i="2"/>
  <c r="I6" i="2"/>
  <c r="K6" i="2" s="1"/>
  <c r="G6" i="2"/>
  <c r="H6" i="2" s="1"/>
  <c r="E6" i="2"/>
  <c r="F6" i="2" s="1"/>
  <c r="E5" i="1"/>
  <c r="F2" i="1"/>
  <c r="F7" i="2" l="1"/>
  <c r="L7" i="2" s="1"/>
  <c r="K10" i="2"/>
  <c r="F11" i="2"/>
  <c r="L11" i="2" s="1"/>
  <c r="F8" i="2"/>
  <c r="L8" i="2" s="1"/>
  <c r="J6" i="2"/>
  <c r="I5" i="2" s="1"/>
  <c r="J5" i="2" s="1"/>
  <c r="J29" i="2" s="1"/>
  <c r="E10" i="1" s="1"/>
  <c r="H9" i="2"/>
  <c r="L9" i="2" s="1"/>
  <c r="F14" i="2"/>
  <c r="L14" i="2" s="1"/>
  <c r="E5" i="2" l="1"/>
  <c r="G5" i="2"/>
  <c r="H5" i="2" s="1"/>
  <c r="H29" i="2" s="1"/>
  <c r="E7" i="1" s="1"/>
  <c r="L6" i="2"/>
  <c r="E8" i="1" l="1"/>
  <c r="E9" i="1" s="1"/>
  <c r="K5" i="2"/>
  <c r="F5" i="2"/>
  <c r="E20" i="1" l="1"/>
  <c r="E19" i="1"/>
  <c r="E12" i="1"/>
  <c r="E11" i="1"/>
  <c r="F29" i="2"/>
  <c r="E4" i="1" s="1"/>
  <c r="E6" i="1" s="1"/>
  <c r="L5" i="2"/>
  <c r="L29" i="2" s="1"/>
  <c r="E18" i="1" l="1"/>
  <c r="E17" i="1"/>
  <c r="E22" i="1" s="1"/>
</calcChain>
</file>

<file path=xl/sharedStrings.xml><?xml version="1.0" encoding="utf-8"?>
<sst xmlns="http://schemas.openxmlformats.org/spreadsheetml/2006/main" count="1466" uniqueCount="451">
  <si>
    <t>일반용경질폴리염화비닐이음관, ∮150*∮100mm, PVC YT관, DTS</t>
  </si>
  <si>
    <t>공사기간 1개월이상 건설공사</t>
  </si>
  <si>
    <t>부  가  가  치  세</t>
  </si>
  <si>
    <t>카페트 및 비닐 시트류 철거</t>
  </si>
  <si>
    <t>ZZB130200000</t>
  </si>
  <si>
    <t>간  접  재  료  비</t>
  </si>
  <si>
    <t>30×30 @450×450</t>
  </si>
  <si>
    <t>YZD014000000</t>
  </si>
  <si>
    <t>ZZD000700000</t>
  </si>
  <si>
    <t>ZZB130100000</t>
  </si>
  <si>
    <t>직  접  재  료  비</t>
  </si>
  <si>
    <t>ZZB120300000</t>
  </si>
  <si>
    <t>동배관(보온재포함), 9.52</t>
  </si>
  <si>
    <t>동배관(보온재포함), 19.5</t>
  </si>
  <si>
    <t>순   공   사   원   가</t>
  </si>
  <si>
    <t>이              윤</t>
  </si>
  <si>
    <t>D250, 콘크리트 150mm, 벽</t>
  </si>
  <si>
    <t>경량철골천정틀+AL 그리드루버(격자루버,1000*1000*100*100)</t>
  </si>
  <si>
    <t>100형스터드/24K50T 그라스울충진/THK9.5 석고보드 2PLY(양면)</t>
  </si>
  <si>
    <t>(재료비+노무비)* 3%</t>
  </si>
  <si>
    <t>YZS001000000</t>
  </si>
  <si>
    <t>ZZB400100000</t>
  </si>
  <si>
    <t>도면기준-반코너라운드형,1600*600*900</t>
  </si>
  <si>
    <t>[ [RISE1-1]AI거점센터(K-MIND Y-SPACE) 구축공사 ]</t>
  </si>
  <si>
    <t>C20+C30+C60+C70+C90+CA0+CB0+CC0+CD0+CE0+CE1+CH0+CH1+CH2+CH3+CH4+CQ0+CT0+CU0+CV0+CW0</t>
  </si>
  <si>
    <t>[7등급+7등급미만] 130억 미만 ~ 81억(고시금액) 이상</t>
  </si>
  <si>
    <t>경량철골천장틀, 몰딩(알루미늄), L형, 19×19×1.0mm</t>
  </si>
  <si>
    <t>5T 아크릴스카시/데스몬도장(AX-LAB 3개소, AX 넥서스 2개소, AX 에이전트 1개소)</t>
  </si>
  <si>
    <t>(H:900),40*40아연도각파이프구조틀/상판-12T내수합판2P, 전면판-12T내수합판 1P</t>
  </si>
  <si>
    <t>ASSD1(주출입구 양개형자동문, 고정창신설)</t>
  </si>
  <si>
    <t>디아망 동등이상제품, 초배지 및 시공비외 일체</t>
  </si>
  <si>
    <t>DZZ+E10+E20+CE1+F40+F10+F60</t>
  </si>
  <si>
    <t>경량철골천정틀(M-bar)+9.5T 석고2P</t>
  </si>
  <si>
    <t>바닥단상신설부 및 코너라운드벽체 내부 유공간내</t>
  </si>
  <si>
    <t>600*600*3.0mm (에코노플러스 동등이상)</t>
  </si>
  <si>
    <t>경량철골천정틀(M-bar)+9T합판1P+WPC패널</t>
  </si>
  <si>
    <t>WD1~2(AX 에이전트 ROOM1~2창호신설)</t>
  </si>
  <si>
    <t>GSD1~2(AX LAB 출입문,고정창호신설)</t>
  </si>
  <si>
    <t>경량철골천정틀(CLip-bar)+DMC(블랙계열)</t>
  </si>
  <si>
    <t>도면기준-양코너라운드형,1600*600*900</t>
  </si>
  <si>
    <t>환풍기(천장형)</t>
  </si>
  <si>
    <t>중앙제어기, ACP</t>
  </si>
  <si>
    <t>인라인팬 제어판넬</t>
  </si>
  <si>
    <t>구멍뚫기(코어드릴)</t>
  </si>
  <si>
    <t>오배수배관 철거</t>
  </si>
  <si>
    <t>전기온수기 철거</t>
  </si>
  <si>
    <t>D20, 보온재포함</t>
  </si>
  <si>
    <t>공조용플렉시블덕트</t>
  </si>
  <si>
    <t>실외기 에어가이드</t>
  </si>
  <si>
    <t>폐자재처리수수료</t>
  </si>
  <si>
    <t>R-410, 냉매</t>
  </si>
  <si>
    <t>급수급탕배관 철거</t>
  </si>
  <si>
    <t>일반행거(달대볼트)</t>
  </si>
  <si>
    <t>20120321</t>
  </si>
  <si>
    <t>배기휀</t>
  </si>
  <si>
    <t>배관공</t>
  </si>
  <si>
    <t>디퓨저</t>
  </si>
  <si>
    <t>환기구</t>
  </si>
  <si>
    <t>덕트공</t>
  </si>
  <si>
    <t>D20</t>
  </si>
  <si>
    <t>철거공</t>
  </si>
  <si>
    <t>KG</t>
  </si>
  <si>
    <t>D50</t>
  </si>
  <si>
    <t>ZZB110100000</t>
  </si>
  <si>
    <t>코너라운드 단면엣지몰딩설치</t>
  </si>
  <si>
    <t>ZZA000200000</t>
  </si>
  <si>
    <t>ZZB120100000</t>
  </si>
  <si>
    <t>2.5톤 덤프트럭, 35km</t>
  </si>
  <si>
    <t>고  용  보  험  료</t>
  </si>
  <si>
    <t>ZZB300100000</t>
  </si>
  <si>
    <t>ZZ0000100000</t>
  </si>
  <si>
    <t>기   타    경   비</t>
  </si>
  <si>
    <t>ZZB700100000</t>
  </si>
  <si>
    <t>YZA001000000</t>
  </si>
  <si>
    <t>5억미만, 일반건설공사(갑)</t>
  </si>
  <si>
    <t>YZS004000000</t>
  </si>
  <si>
    <t>바탕만들기+수성페인트 롤러칠</t>
  </si>
  <si>
    <t>간  접  노  무  비</t>
  </si>
  <si>
    <t>ZZB140100000</t>
  </si>
  <si>
    <t>YZS003000000</t>
  </si>
  <si>
    <t>ZZB000100000</t>
  </si>
  <si>
    <t>직  접  노  무  비</t>
  </si>
  <si>
    <t>16톤 암롤트럭, 35km</t>
  </si>
  <si>
    <t>산  재  보  험  료</t>
  </si>
  <si>
    <t>공 사 원 가 계 산 서</t>
  </si>
  <si>
    <t>보통합판, THK9×1PLY</t>
  </si>
  <si>
    <t>건설폐재류 상차비 및 운반비</t>
  </si>
  <si>
    <t>레일설치부위(무빙스크린포함)</t>
  </si>
  <si>
    <t>YZD007000000</t>
  </si>
  <si>
    <t>처리비/장판,스티로폼,비닐</t>
  </si>
  <si>
    <t>ZZB120200000</t>
  </si>
  <si>
    <t>YZS002000000</t>
  </si>
  <si>
    <t>직접노무비 * 4.75%</t>
  </si>
  <si>
    <t>(AZZ+BZZ)*%%</t>
  </si>
  <si>
    <t>도      급      액</t>
  </si>
  <si>
    <t>폐합성수지, 폐합성고무</t>
  </si>
  <si>
    <t>직접노무비* 3.595%</t>
  </si>
  <si>
    <t>ZZC000100000</t>
  </si>
  <si>
    <t>일  반  관  리  비</t>
  </si>
  <si>
    <t>ZZD000100000</t>
  </si>
  <si>
    <t>ZZA000100000</t>
  </si>
  <si>
    <t>ZZF000100000</t>
  </si>
  <si>
    <t>건강보험료* 13.14%</t>
  </si>
  <si>
    <t>가설칸막이 및 이동동선보양</t>
  </si>
  <si>
    <t>[ 합           계 ]</t>
  </si>
  <si>
    <t>중밀도섬유판, THK9×1PLY</t>
  </si>
  <si>
    <t>혼합건설폐기물 상차비 및 운반비</t>
  </si>
  <si>
    <t>이물질이 없는 순수한 폐콘크리트</t>
  </si>
  <si>
    <t>무빙월신설(1도어,600*2750)</t>
  </si>
  <si>
    <t>(BZZ+CZZ+E10)*%%</t>
  </si>
  <si>
    <t>무빙월신설(1도어,900*2750)</t>
  </si>
  <si>
    <t>3.56</t>
  </si>
  <si>
    <t>경량칸막이A</t>
  </si>
  <si>
    <t>단면 벽체철거</t>
  </si>
  <si>
    <t>단면벽체A</t>
  </si>
  <si>
    <t>단상제작A</t>
  </si>
  <si>
    <t>환기캡설치</t>
  </si>
  <si>
    <t>188828</t>
  </si>
  <si>
    <t>0.09</t>
  </si>
  <si>
    <t>CB0*%%</t>
  </si>
  <si>
    <t>BZZ*%%</t>
  </si>
  <si>
    <t>3.11</t>
  </si>
  <si>
    <t>마카대절곡설치</t>
  </si>
  <si>
    <t>벽체합판 설치</t>
  </si>
  <si>
    <t>0.006</t>
  </si>
  <si>
    <t>방염실크도배</t>
  </si>
  <si>
    <t>DZZ*%%</t>
  </si>
  <si>
    <t>0108</t>
  </si>
  <si>
    <t>13.14</t>
  </si>
  <si>
    <t>롤스크린</t>
  </si>
  <si>
    <t>합산제외</t>
  </si>
  <si>
    <t>벽체틀 설치</t>
  </si>
  <si>
    <t>혼합건설폐기물</t>
  </si>
  <si>
    <t>4.75</t>
  </si>
  <si>
    <t>칼라유리설치</t>
  </si>
  <si>
    <t>폐기물처리비</t>
  </si>
  <si>
    <t>P10*%%</t>
  </si>
  <si>
    <t>모든 건설공사</t>
  </si>
  <si>
    <t>SEQNO</t>
  </si>
  <si>
    <t>환경보전비</t>
  </si>
  <si>
    <t>무지방염</t>
  </si>
  <si>
    <t>계 * 3%</t>
  </si>
  <si>
    <t>1.01</t>
  </si>
  <si>
    <t>단상제작B</t>
  </si>
  <si>
    <t>0104</t>
  </si>
  <si>
    <t>0106</t>
  </si>
  <si>
    <t>0105</t>
  </si>
  <si>
    <t>경량철골천장틀</t>
  </si>
  <si>
    <t>B10*%%</t>
  </si>
  <si>
    <t>임금채권부담금</t>
  </si>
  <si>
    <t>데코타일붙임</t>
  </si>
  <si>
    <t>3.595</t>
  </si>
  <si>
    <t>0103</t>
  </si>
  <si>
    <t>B10+B20</t>
  </si>
  <si>
    <t>노  무  비</t>
  </si>
  <si>
    <t>단  가</t>
  </si>
  <si>
    <t>인력품의 3%</t>
  </si>
  <si>
    <t>JUK9</t>
  </si>
  <si>
    <t>0102</t>
  </si>
  <si>
    <t>JUK19</t>
  </si>
  <si>
    <t>보통인부</t>
  </si>
  <si>
    <t>일반공사 직종</t>
  </si>
  <si>
    <t>재  료  비</t>
  </si>
  <si>
    <t>공구손료</t>
  </si>
  <si>
    <t>JUK3</t>
  </si>
  <si>
    <t>JUK10</t>
  </si>
  <si>
    <t>JUK2</t>
  </si>
  <si>
    <t>JUK5</t>
  </si>
  <si>
    <t>JUK12</t>
  </si>
  <si>
    <t>JUK8</t>
  </si>
  <si>
    <t>JUK15</t>
  </si>
  <si>
    <t>품목코드</t>
  </si>
  <si>
    <t>JUK17</t>
  </si>
  <si>
    <t>비  고</t>
  </si>
  <si>
    <t>JUK7</t>
  </si>
  <si>
    <t>JUK16</t>
  </si>
  <si>
    <t>JUK6</t>
  </si>
  <si>
    <t>JUK4</t>
  </si>
  <si>
    <t>금  액</t>
  </si>
  <si>
    <t>JUK1</t>
  </si>
  <si>
    <t>JUK20</t>
  </si>
  <si>
    <t>JUK13</t>
  </si>
  <si>
    <t>손료적용</t>
  </si>
  <si>
    <t>걸레받이 3회</t>
  </si>
  <si>
    <t>체험테이블2</t>
  </si>
  <si>
    <t>공종코드</t>
  </si>
  <si>
    <t>0101</t>
  </si>
  <si>
    <t>JUK18</t>
  </si>
  <si>
    <t>텍스류 철거</t>
  </si>
  <si>
    <t>JUK11</t>
  </si>
  <si>
    <t>JUK14</t>
  </si>
  <si>
    <t>손료저장</t>
  </si>
  <si>
    <t>0111</t>
  </si>
  <si>
    <t>0110</t>
  </si>
  <si>
    <t>WPC패널</t>
  </si>
  <si>
    <t>1.0B</t>
  </si>
  <si>
    <t>전면마감판</t>
  </si>
  <si>
    <t>경량칸막이B</t>
  </si>
  <si>
    <t>경량칸막이C</t>
  </si>
  <si>
    <t>체험테이블3</t>
  </si>
  <si>
    <t>유리프레임철거</t>
  </si>
  <si>
    <t>0107</t>
  </si>
  <si>
    <t>폐콘크리트</t>
  </si>
  <si>
    <t>유리 철거</t>
  </si>
  <si>
    <t>천정설치E타입</t>
  </si>
  <si>
    <t>7171409</t>
  </si>
  <si>
    <t>인테리어필름</t>
  </si>
  <si>
    <t>세라민페인트칠</t>
  </si>
  <si>
    <t>0109</t>
  </si>
  <si>
    <t>단면벽체B</t>
  </si>
  <si>
    <t>실외기패드설치</t>
  </si>
  <si>
    <t>목재창호철거</t>
  </si>
  <si>
    <t>조적벽 철거</t>
  </si>
  <si>
    <t>라운드벽체설치</t>
  </si>
  <si>
    <t>P10+P20</t>
  </si>
  <si>
    <t>체험테이블1</t>
  </si>
  <si>
    <t>바닥 미장보수</t>
  </si>
  <si>
    <t>(H:450),40*40아연도각파이프구조틀/상판-12T내수합판2P, 전면판-12T내수합판 1P</t>
  </si>
  <si>
    <t>도면기준-3400*2400*900,조명포함</t>
  </si>
  <si>
    <t>SSW2(부출입구 측면 고정창호신설)</t>
  </si>
  <si>
    <t>GSD3(AX LAB 출입문,고정창호신설)</t>
  </si>
  <si>
    <t>내부, 3회, 1급, 콘크리트·모르타르면</t>
  </si>
  <si>
    <t>(재료비+직노+도급자관급) * 3.11%</t>
  </si>
  <si>
    <t>1530*2400,유리면사인물설치포함</t>
  </si>
  <si>
    <t>2335*2750,,유리면사인물설치포함</t>
  </si>
  <si>
    <t>SSD3~4(남,여화장실 입구 문신설)</t>
  </si>
  <si>
    <t>상부레일+보강틀+무빙월도어+WPC패널마감</t>
  </si>
  <si>
    <t>도면기준-'ㄱ'형,2130*1600*900</t>
  </si>
  <si>
    <t>10t, NO 700~905, 시공비포함</t>
  </si>
  <si>
    <t>(AZZ+B10+Q10/1.1)*%%</t>
  </si>
  <si>
    <t>2600*2785,유리면사인물설치포함</t>
  </si>
  <si>
    <t>SSW1(주출입구 측면 고정창호신설)</t>
  </si>
  <si>
    <t>내부, 3회, 1급, 석고보드면(올퍼티)</t>
  </si>
  <si>
    <t>샌드위치패널,도어포함(철거비포함),바닥보양</t>
  </si>
  <si>
    <t>GSW1~2(AX 에이전트 고정창호신설)</t>
  </si>
  <si>
    <t>불연성 건설폐기물에 가연성 5% 이하 혼합</t>
  </si>
  <si>
    <t>WD3(AX 넥서스 장비보관함 도어신설)</t>
  </si>
  <si>
    <t>(재료비+직노+기계경비) * 0.3%</t>
  </si>
  <si>
    <t>코브몰딩C40, 합판보강설치 및 설치비포함</t>
  </si>
  <si>
    <t>MOLDING(ST`L) W형(도장)</t>
  </si>
  <si>
    <t>2300*2785,유리면사인물설치포함</t>
  </si>
  <si>
    <t>100형스터드/12T 내수합판 2PLY</t>
  </si>
  <si>
    <t>SSD2(부출입구 양개형세이프도어 신설)</t>
  </si>
  <si>
    <t>6450*2750,,유리면사인물설치포함</t>
  </si>
  <si>
    <t>2780*2750,,유리면사인물설치포함</t>
  </si>
  <si>
    <t>1200*2400,유리면사인물설치포함</t>
  </si>
  <si>
    <t>100형스터드/24K50T 그라스울충진/THK9합판 1PLY(양면)</t>
  </si>
  <si>
    <t>경량철골천정틀+AL  스크린루버(오픈형, 렌덤패턴), 지정색시트마감</t>
  </si>
  <si>
    <t>[RISE1-1]AI거점센터(K-MIND Y-SPACE) 구축공사</t>
  </si>
  <si>
    <t>배수판토출구변경,40*40아연도각파이프+1.2T스텐절곡설치+점검구설치</t>
  </si>
  <si>
    <t>1.2T스텐 절곡설치(각재보강포함),판재시공전 선시공,단면마감판포함</t>
  </si>
  <si>
    <t>1-3.냉난방설치공사</t>
  </si>
  <si>
    <t>이동식강관말비계</t>
  </si>
  <si>
    <t>벽, MDF붙임</t>
  </si>
  <si>
    <t>비        목</t>
  </si>
  <si>
    <t>노무비* 0.09%</t>
  </si>
  <si>
    <t>A10+A20-A30</t>
  </si>
  <si>
    <t>산출경비(기계경비)</t>
  </si>
  <si>
    <t>AZZ+BZZ+CZZ</t>
  </si>
  <si>
    <t>공 종 별 내 역 서</t>
  </si>
  <si>
    <t>0106  도장공사</t>
  </si>
  <si>
    <t>중앙 메인데스크</t>
  </si>
  <si>
    <t>싱크대 상하부장철거</t>
  </si>
  <si>
    <t>천정각파이프보강틀설치</t>
  </si>
  <si>
    <t>천정속 금속판설치</t>
  </si>
  <si>
    <t>0102  미장공사</t>
  </si>
  <si>
    <t>0108  기타공사</t>
  </si>
  <si>
    <t>강화도어류 창호철거</t>
  </si>
  <si>
    <t>0107  수장공사</t>
  </si>
  <si>
    <t>1050*2100</t>
  </si>
  <si>
    <t>02 기계설비공사</t>
  </si>
  <si>
    <t>품      목</t>
  </si>
  <si>
    <t>주재료비의 3%</t>
  </si>
  <si>
    <t>1-1.환기설치공사</t>
  </si>
  <si>
    <t>[ 소          계 ]</t>
  </si>
  <si>
    <t>무빙월신설(6510*2750)</t>
  </si>
  <si>
    <t>3050*2785유리면사인물설치포함</t>
  </si>
  <si>
    <t>현장정리/대소운반 및 준공청소</t>
  </si>
  <si>
    <t>보통합판, THK12×2PLY</t>
  </si>
  <si>
    <t>무빙월신설(5740*2750)</t>
  </si>
  <si>
    <t>주변 식재정리비 포함(2개소)</t>
  </si>
  <si>
    <t>벽 철거(목조 또는 경량벽체)</t>
  </si>
  <si>
    <t>보통합판, THK4.8×1PLY</t>
  </si>
  <si>
    <t>중밀도섬유판, THK12×1PLY</t>
  </si>
  <si>
    <t>구        성        비</t>
  </si>
  <si>
    <t>라운드합판3PLY(마감면보다10mm돌출마감)</t>
  </si>
  <si>
    <t>SSD1(AX 넥서스 주출입문,고정창호신설)</t>
  </si>
  <si>
    <t>목구조</t>
  </si>
  <si>
    <t>P20</t>
  </si>
  <si>
    <t>천장</t>
  </si>
  <si>
    <t>산근</t>
  </si>
  <si>
    <t>P10</t>
  </si>
  <si>
    <t>적용률</t>
  </si>
  <si>
    <t>CD0</t>
  </si>
  <si>
    <t>8</t>
  </si>
  <si>
    <t>0</t>
  </si>
  <si>
    <t>0.3</t>
  </si>
  <si>
    <t>CA0</t>
  </si>
  <si>
    <t>CT1</t>
  </si>
  <si>
    <t>AZZ</t>
  </si>
  <si>
    <t>CZZ</t>
  </si>
  <si>
    <t>A10</t>
  </si>
  <si>
    <t>CB0</t>
  </si>
  <si>
    <t>E10</t>
  </si>
  <si>
    <t>B10</t>
  </si>
  <si>
    <t>BZZ</t>
  </si>
  <si>
    <t>10</t>
  </si>
  <si>
    <t>E20</t>
  </si>
  <si>
    <t>C30</t>
  </si>
  <si>
    <t>CC0</t>
  </si>
  <si>
    <t>CT0</t>
  </si>
  <si>
    <t>CQ0</t>
  </si>
  <si>
    <t>3</t>
  </si>
  <si>
    <t>C90</t>
  </si>
  <si>
    <t>메모장</t>
  </si>
  <si>
    <t>P30</t>
  </si>
  <si>
    <t>CH0</t>
  </si>
  <si>
    <t>CT2</t>
  </si>
  <si>
    <t>A20</t>
  </si>
  <si>
    <t>F70</t>
  </si>
  <si>
    <t>수량</t>
  </si>
  <si>
    <t>DZZ</t>
  </si>
  <si>
    <t>계</t>
  </si>
  <si>
    <t>대</t>
  </si>
  <si>
    <t>개소</t>
  </si>
  <si>
    <t>조정률</t>
  </si>
  <si>
    <t>B20</t>
  </si>
  <si>
    <t>식</t>
  </si>
  <si>
    <t>01</t>
  </si>
  <si>
    <t/>
  </si>
  <si>
    <t>단위</t>
  </si>
  <si>
    <t>SET</t>
  </si>
  <si>
    <t>설정</t>
  </si>
  <si>
    <t>인</t>
  </si>
  <si>
    <t>M</t>
  </si>
  <si>
    <t>6</t>
  </si>
  <si>
    <t>일위</t>
  </si>
  <si>
    <t>단산</t>
  </si>
  <si>
    <t>M2</t>
  </si>
  <si>
    <t>TON</t>
  </si>
  <si>
    <t>개</t>
  </si>
  <si>
    <t>자재</t>
  </si>
  <si>
    <t>A</t>
  </si>
  <si>
    <t>변수</t>
  </si>
  <si>
    <t>1000*2200</t>
  </si>
  <si>
    <t>천정설치 A타입</t>
  </si>
  <si>
    <t>118958117</t>
  </si>
  <si>
    <t>각실별 입구 입체문자</t>
  </si>
  <si>
    <t>154802581</t>
  </si>
  <si>
    <t>0101  가설공사</t>
  </si>
  <si>
    <t>재료분리대, AL</t>
  </si>
  <si>
    <t>4080*2750</t>
  </si>
  <si>
    <t>0110  철거공사</t>
  </si>
  <si>
    <t>5T, 시공비포함</t>
  </si>
  <si>
    <t>0105  목공사</t>
  </si>
  <si>
    <t>천정설치 B타입</t>
  </si>
  <si>
    <t>친환경교육시설용바닥재</t>
  </si>
  <si>
    <t>0109  부대공사</t>
  </si>
  <si>
    <t>알루미늄등박스설치</t>
  </si>
  <si>
    <t>노무비 * 1.01%</t>
  </si>
  <si>
    <t>ITEMSEQNO</t>
  </si>
  <si>
    <t>01  건축공사</t>
  </si>
  <si>
    <t>천정설치 D타입</t>
  </si>
  <si>
    <t>0103  금속공사</t>
  </si>
  <si>
    <t>공급가액 * 10%</t>
  </si>
  <si>
    <t>노인장기요양보험료</t>
  </si>
  <si>
    <t>천정설치 C타입</t>
  </si>
  <si>
    <t>노   무   비</t>
  </si>
  <si>
    <t>경량 구조틀 철거</t>
  </si>
  <si>
    <t>금      액</t>
  </si>
  <si>
    <t>직접노무비* 6%</t>
  </si>
  <si>
    <t>재   료   비</t>
  </si>
  <si>
    <t>열경화수지천장판 철거</t>
  </si>
  <si>
    <t>경        비</t>
  </si>
  <si>
    <t>국민  건강  보험료</t>
  </si>
  <si>
    <t>노무비*3.56%</t>
  </si>
  <si>
    <t>노무비* 0.006%</t>
  </si>
  <si>
    <t>국민  연금  보험료</t>
  </si>
  <si>
    <t>산업안전보건관리비</t>
  </si>
  <si>
    <t>1단2m, 3개월</t>
  </si>
  <si>
    <t>규      격</t>
  </si>
  <si>
    <t>공 종 별 집 계 표</t>
  </si>
  <si>
    <t>합      계</t>
  </si>
  <si>
    <t>경      비</t>
  </si>
  <si>
    <t>비      고</t>
  </si>
  <si>
    <t>30*15*10*452, 1.2T블랙스텐(헤어라인)</t>
  </si>
  <si>
    <t>6400*2785,각파이프보강포함,유리면사인물설치포함</t>
  </si>
  <si>
    <t>자재비,시공비포함(시스템폭스설치로인한 바닥 미장보수포함)</t>
  </si>
  <si>
    <t>1-2.부대공사</t>
  </si>
  <si>
    <t>2.폐기물처리비</t>
  </si>
  <si>
    <t>석면피해구제분담금</t>
  </si>
  <si>
    <t>내수합판, THK12×2PLY</t>
  </si>
  <si>
    <t>(AZZ+B10+C30)*%%</t>
  </si>
  <si>
    <t>ASD1(AX 에이전트 자동문신설)</t>
  </si>
  <si>
    <t>중밀도섬유판, THK15×1PLY</t>
  </si>
  <si>
    <t>30*30벽체틀+라운드합판3PLY</t>
  </si>
  <si>
    <t>40*40각파이프구조틀(밴딩포함)/0.8T갈바패널/THK4라운드합판3PLY</t>
  </si>
  <si>
    <t>Z:in , 0.42 x 1220mm EL,EV (방염 엘레이나 동등이상)</t>
  </si>
  <si>
    <t>100형스터드/24K50T 그라스울충진/THK.5 석고보드1PLY(양면)</t>
  </si>
  <si>
    <t>0104  창호및유리공사</t>
  </si>
  <si>
    <t>공   급    가   액</t>
  </si>
  <si>
    <t>0111  폐기물처리비</t>
  </si>
  <si>
    <t>동배관(보온재포함), 15.88</t>
  </si>
  <si>
    <t>PREMTB200, 유선리모컨</t>
  </si>
  <si>
    <t>실내통신선(리모컨선 및 CD관포함)</t>
  </si>
  <si>
    <t>혼합건설폐기물(불연성95%이상)</t>
  </si>
  <si>
    <t>D150, 콘크리트 150mm, 벽</t>
  </si>
  <si>
    <t>D100, 콘크리트 150mm, 벽</t>
  </si>
  <si>
    <t>3.5CMM*30W(250*250)</t>
  </si>
  <si>
    <t>환기구, STS원형환기구 150mm</t>
  </si>
  <si>
    <t>지지행어, 스프링행어, 50kg</t>
  </si>
  <si>
    <t>환기구, STS원형환기구 100mm</t>
  </si>
  <si>
    <t>PNF-P14A0A, 485게이트웨이</t>
  </si>
  <si>
    <t>플렉시블덕트호스, AL보온, ∮100mm</t>
  </si>
  <si>
    <t>디퓨저, 원형, ∮125mm, 알루미늄</t>
  </si>
  <si>
    <t>RPUW081S9S, 냉난방실외기, 8HP</t>
  </si>
  <si>
    <t>24톤 덤프트럭, 건설폐재류, 30KM</t>
  </si>
  <si>
    <t>잡재료비</t>
  </si>
  <si>
    <t>D150</t>
  </si>
  <si>
    <t>D100</t>
  </si>
  <si>
    <t>냉난방공조공사</t>
  </si>
  <si>
    <t>환기배관 철거</t>
  </si>
  <si>
    <t>실외기 받침대</t>
  </si>
  <si>
    <t>기계설비공</t>
  </si>
  <si>
    <t>내선전공</t>
  </si>
  <si>
    <t>지지행어</t>
  </si>
  <si>
    <t>소형인라인팬, 4CMM, 15mmAq, 50W</t>
  </si>
  <si>
    <t>PFP-WA0UB, 4WAY 듀얼베인판넬 (블랙)</t>
  </si>
  <si>
    <t>TW0900A2HL, 싱글천장형냉난방, 3.0HP</t>
  </si>
  <si>
    <t>RNW1101A2S, 냉난방실내기, 4.0HP</t>
  </si>
  <si>
    <t>일반용 VN SDR 17(구 VG1), ∮150mm</t>
  </si>
  <si>
    <t>일반용 VN SDR 17(구 VG1), ∮100mm</t>
  </si>
  <si>
    <t>SQ06FJ1WFS, 싱글 벽걸이 냉난방기 6평 1HP</t>
  </si>
  <si>
    <t>일반용경질폴리염화비닐이음관, ∮150mm, PVC소켓, DTS</t>
  </si>
  <si>
    <t>일반용경질폴리염화비닐이음관, ∮100mm, 90˚단곡관(DTS)</t>
  </si>
  <si>
    <t>일반용경질폴리염화비닐이음관, ∮150mm, 90˚단곡관(DTS)</t>
  </si>
  <si>
    <t>일반용경질폴리염화비닐이음관, ∮100mm, PVC소켓, DTS</t>
  </si>
  <si>
    <t>스테인리스밴드, ∮100mm</t>
  </si>
  <si>
    <t>일반용경질폴리염화비닐이음관</t>
  </si>
  <si>
    <t>PVC(보온재포함), 25</t>
  </si>
  <si>
    <t>PBL-1601H2, 분기관</t>
  </si>
  <si>
    <t>건설폐기물수집운반비(운반비)</t>
  </si>
  <si>
    <t>배관커버 및 주름자바라</t>
  </si>
  <si>
    <t>일반용경질폴리염화비닐관</t>
  </si>
  <si>
    <t>중앙제어통신선(CD관포함)</t>
  </si>
  <si>
    <t>건설폐기물수집운반비(상차비)</t>
  </si>
  <si>
    <t>24톤 덤프트럭, 건설폐재류</t>
  </si>
  <si>
    <t>스테인리스용접(TIG)</t>
  </si>
  <si>
    <t>PVC(보온재포함), 40</t>
  </si>
  <si>
    <t>일반용경질폴리염화비닐이음관, ∮150mm, PVC C.O., DTS</t>
  </si>
  <si>
    <t>(노무비+경비+일반관리비) * 6%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</si>
</sst>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;\-#,###;#"/>
    <numFmt numFmtId="177" formatCode="#,###;\-#,###;#;"/>
    <numFmt numFmtId="178" formatCode="#,##0.00#;\-#,##0.00#;#"/>
    <numFmt numFmtId="179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u/>
      <sz val="11"/>
      <color rgb="FF0000FF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u/>
      <sz val="16"/>
      <color rgb="FF000000"/>
      <name val="돋움체"/>
      <family val="3"/>
      <charset val="129"/>
    </font>
    <font>
      <u/>
      <sz val="11"/>
      <color rgb="FF0000FF"/>
      <name val="맑은 고딕"/>
      <family val="3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4">
    <xf numFmtId="0" fontId="0" fillId="0" borderId="0" xfId="0" applyNumberFormat="1" applyAlignment="1"/>
    <xf numFmtId="0" fontId="4" fillId="0" borderId="0" xfId="0" applyNumberFormat="1" applyFont="1" applyAlignment="1">
      <alignment horizontal="center" vertical="center"/>
    </xf>
    <xf numFmtId="179" fontId="0" fillId="0" borderId="1" xfId="0" applyNumberFormat="1" applyFont="1" applyBorder="1" applyAlignment="1">
      <alignment horizontal="right" vertical="center" shrinkToFit="1"/>
    </xf>
    <xf numFmtId="0" fontId="0" fillId="0" borderId="1" xfId="0" applyNumberFormat="1" applyFont="1" applyBorder="1" applyAlignment="1">
      <alignment horizontal="left" vertical="center"/>
    </xf>
    <xf numFmtId="0" fontId="0" fillId="0" borderId="0" xfId="0" applyNumberFormat="1" applyFont="1" applyBorder="1" applyAlignment="1">
      <alignment horizontal="right" vertical="center" shrinkToFit="1"/>
    </xf>
    <xf numFmtId="176" fontId="0" fillId="0" borderId="1" xfId="0" applyNumberFormat="1" applyFont="1" applyBorder="1" applyAlignment="1">
      <alignment horizontal="right" vertical="center" shrinkToFit="1"/>
    </xf>
    <xf numFmtId="0" fontId="0" fillId="0" borderId="1" xfId="0" applyNumberFormat="1" applyFont="1" applyBorder="1" applyAlignment="1">
      <alignment horizontal="left" vertical="center" shrinkToFit="1"/>
    </xf>
    <xf numFmtId="0" fontId="0" fillId="0" borderId="1" xfId="0" applyNumberFormat="1" applyFont="1" applyBorder="1" applyAlignment="1">
      <alignment horizontal="left" vertical="center" wrapText="1"/>
    </xf>
    <xf numFmtId="0" fontId="0" fillId="0" borderId="1" xfId="0" applyNumberFormat="1" applyFont="1" applyBorder="1" applyAlignment="1">
      <alignment horizontal="left" vertical="center" shrinkToFit="1"/>
    </xf>
    <xf numFmtId="0" fontId="0" fillId="0" borderId="2" xfId="0" applyNumberFormat="1" applyFont="1" applyBorder="1" applyAlignment="1">
      <alignment horizontal="left" vertical="center" shrinkToFit="1"/>
    </xf>
    <xf numFmtId="0" fontId="3" fillId="0" borderId="1" xfId="0" applyNumberFormat="1" applyFont="1" applyBorder="1" applyAlignment="1">
      <alignment horizontal="center" vertical="center" wrapText="1" shrinkToFit="1"/>
    </xf>
    <xf numFmtId="0" fontId="0" fillId="0" borderId="1" xfId="0" applyNumberFormat="1" applyFont="1" applyBorder="1" applyAlignment="1">
      <alignment horizontal="center" vertical="center" shrinkToFit="1"/>
    </xf>
    <xf numFmtId="0" fontId="0" fillId="0" borderId="1" xfId="0" applyNumberFormat="1" applyFont="1" applyBorder="1" applyAlignment="1">
      <alignment horizontal="right" vertical="center" shrinkToFit="1"/>
    </xf>
    <xf numFmtId="177" fontId="0" fillId="0" borderId="1" xfId="0" applyNumberFormat="1" applyFont="1" applyBorder="1" applyAlignment="1">
      <alignment horizontal="left" vertical="center" shrinkToFit="1"/>
    </xf>
    <xf numFmtId="0" fontId="0" fillId="0" borderId="3" xfId="0" applyNumberFormat="1" applyFont="1" applyBorder="1" applyAlignment="1">
      <alignment horizontal="left" vertical="center" shrinkToFit="1"/>
    </xf>
    <xf numFmtId="0" fontId="0" fillId="0" borderId="0" xfId="0" applyNumberFormat="1" applyFont="1" applyBorder="1" applyAlignment="1">
      <alignment horizontal="left" vertical="center" shrinkToFit="1"/>
    </xf>
    <xf numFmtId="177" fontId="0" fillId="0" borderId="1" xfId="0" applyNumberFormat="1" applyFont="1" applyBorder="1" applyAlignment="1">
      <alignment horizontal="right" vertical="center" shrinkToFit="1"/>
    </xf>
    <xf numFmtId="178" fontId="0" fillId="0" borderId="1" xfId="0" applyNumberFormat="1" applyFont="1" applyBorder="1" applyAlignment="1">
      <alignment horizontal="right" vertical="center" shrinkToFit="1"/>
    </xf>
    <xf numFmtId="0" fontId="0" fillId="0" borderId="0" xfId="0" applyNumberFormat="1" applyFont="1" applyBorder="1" applyAlignment="1">
      <alignment horizontal="left" vertical="center" shrinkToFit="1"/>
    </xf>
    <xf numFmtId="41" fontId="0" fillId="0" borderId="1" xfId="0" applyNumberFormat="1" applyFont="1" applyFill="1" applyBorder="1" applyAlignment="1">
      <alignment horizontal="left" vertical="center" shrinkToFit="1"/>
    </xf>
    <xf numFmtId="0" fontId="5" fillId="0" borderId="0" xfId="1" applyNumberFormat="1" applyFont="1" applyBorder="1" applyAlignment="1">
      <alignment horizontal="right" vertical="center" shrinkToFit="1"/>
    </xf>
    <xf numFmtId="0" fontId="5" fillId="0" borderId="2" xfId="1" applyNumberFormat="1" applyFont="1" applyBorder="1" applyAlignment="1">
      <alignment horizontal="right" vertical="center" shrinkToFit="1"/>
    </xf>
    <xf numFmtId="0" fontId="0" fillId="0" borderId="0" xfId="0" applyNumberFormat="1" applyFont="1" applyFill="1" applyBorder="1" applyAlignment="1" applyProtection="1">
      <alignment vertical="center"/>
    </xf>
    <xf numFmtId="0" fontId="0" fillId="0" borderId="1" xfId="0" quotePrefix="1" applyNumberFormat="1" applyFont="1" applyBorder="1" applyAlignment="1">
      <alignment vertical="center" wrapText="1"/>
    </xf>
    <xf numFmtId="0" fontId="0" fillId="0" borderId="1" xfId="0" applyNumberFormat="1" applyFont="1" applyBorder="1" applyAlignment="1">
      <alignment vertical="center" wrapText="1"/>
    </xf>
    <xf numFmtId="179" fontId="0" fillId="0" borderId="1" xfId="0" applyNumberFormat="1" applyFont="1" applyBorder="1" applyAlignment="1">
      <alignment vertical="center" wrapText="1"/>
    </xf>
    <xf numFmtId="0" fontId="0" fillId="0" borderId="0" xfId="0" applyNumberFormat="1" applyAlignment="1">
      <alignment vertical="center"/>
    </xf>
    <xf numFmtId="0" fontId="0" fillId="0" borderId="0" xfId="0" quotePrefix="1" applyNumberFormat="1" applyAlignment="1">
      <alignment vertical="center"/>
    </xf>
    <xf numFmtId="0" fontId="0" fillId="0" borderId="0" xfId="0" applyNumberFormat="1" applyAlignment="1">
      <alignment horizontal="left" vertical="center"/>
    </xf>
    <xf numFmtId="0" fontId="0" fillId="0" borderId="7" xfId="0" applyNumberFormat="1" applyBorder="1" applyAlignment="1">
      <alignment horizontal="right" vertical="center"/>
    </xf>
    <xf numFmtId="0" fontId="3" fillId="0" borderId="4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8" xfId="0" applyNumberFormat="1" applyBorder="1" applyAlignment="1">
      <alignment horizontal="center" vertical="center" wrapText="1"/>
    </xf>
    <xf numFmtId="0" fontId="0" fillId="0" borderId="9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3" fillId="0" borderId="3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 vertical="center" shrinkToFi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outlinePr summaryBelow="0"/>
    <pageSetUpPr fitToPage="1"/>
  </sheetPr>
  <dimension ref="A1:O28"/>
  <sheetViews>
    <sheetView tabSelected="1" view="pageBreakPreview" topLeftCell="B1" zoomScale="85" zoomScaleNormal="60" zoomScaleSheetLayoutView="85" workbookViewId="0">
      <selection activeCell="E4" sqref="E4"/>
    </sheetView>
  </sheetViews>
  <sheetFormatPr defaultColWidth="9.125" defaultRowHeight="16.5" x14ac:dyDescent="0.3"/>
  <cols>
    <col min="1" max="1" width="9.125" hidden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  <col min="8" max="15" width="9.125" hidden="1"/>
  </cols>
  <sheetData>
    <row r="1" spans="1:15" ht="24" customHeight="1" x14ac:dyDescent="0.3">
      <c r="A1" s="1" t="s">
        <v>84</v>
      </c>
      <c r="B1" s="1"/>
      <c r="C1" s="1"/>
      <c r="D1" s="1"/>
      <c r="E1" s="1"/>
      <c r="F1" s="1"/>
      <c r="G1" s="1"/>
    </row>
    <row r="2" spans="1:15" ht="21.95" customHeight="1" x14ac:dyDescent="0.3">
      <c r="A2" s="28" t="s">
        <v>23</v>
      </c>
      <c r="B2" s="28"/>
      <c r="C2" s="28"/>
      <c r="D2" s="28"/>
      <c r="E2" s="28"/>
      <c r="F2" s="29" t="str">
        <f>"금액: 일금  "&amp;NUMBERSTRING(E28,1)&amp;"원정("&amp;TEXT(E28,"#,###원")&amp;")"</f>
        <v>금액: 일금  영원정(원)</v>
      </c>
      <c r="G2" s="29"/>
    </row>
    <row r="3" spans="1:15" ht="21.95" customHeight="1" x14ac:dyDescent="0.3">
      <c r="A3" s="10" t="s">
        <v>329</v>
      </c>
      <c r="B3" s="30" t="s">
        <v>254</v>
      </c>
      <c r="C3" s="31"/>
      <c r="D3" s="32"/>
      <c r="E3" s="10" t="s">
        <v>369</v>
      </c>
      <c r="F3" s="10" t="s">
        <v>284</v>
      </c>
      <c r="G3" s="10" t="s">
        <v>384</v>
      </c>
      <c r="H3" s="10" t="s">
        <v>342</v>
      </c>
      <c r="I3" s="10" t="s">
        <v>294</v>
      </c>
    </row>
    <row r="4" spans="1:15" ht="21.95" customHeight="1" x14ac:dyDescent="0.3">
      <c r="A4" s="8" t="s">
        <v>301</v>
      </c>
      <c r="B4" s="33" t="s">
        <v>14</v>
      </c>
      <c r="C4" s="33" t="s">
        <v>371</v>
      </c>
      <c r="D4" s="11" t="s">
        <v>10</v>
      </c>
      <c r="E4" s="16">
        <f>공종별집계표!F29</f>
        <v>0</v>
      </c>
      <c r="F4" s="8"/>
      <c r="G4" s="8"/>
      <c r="H4" s="12">
        <v>100</v>
      </c>
      <c r="I4" s="8" t="s">
        <v>10</v>
      </c>
      <c r="J4" s="8" t="s">
        <v>295</v>
      </c>
      <c r="K4" s="8" t="s">
        <v>348</v>
      </c>
      <c r="L4" s="12">
        <v>154802581</v>
      </c>
      <c r="M4" s="8" t="s">
        <v>295</v>
      </c>
      <c r="N4" s="8" t="s">
        <v>53</v>
      </c>
      <c r="O4" s="8" t="s">
        <v>70</v>
      </c>
    </row>
    <row r="5" spans="1:15" ht="21.95" customHeight="1" x14ac:dyDescent="0.3">
      <c r="A5" s="8" t="s">
        <v>318</v>
      </c>
      <c r="B5" s="34"/>
      <c r="C5" s="34"/>
      <c r="D5" s="11" t="s">
        <v>5</v>
      </c>
      <c r="E5" s="16">
        <f>TRUNC(,0)</f>
        <v>0</v>
      </c>
      <c r="F5" s="8"/>
      <c r="G5" s="8"/>
      <c r="H5" s="12">
        <v>110</v>
      </c>
      <c r="I5" s="8" t="s">
        <v>5</v>
      </c>
      <c r="J5" s="8" t="s">
        <v>295</v>
      </c>
      <c r="K5" s="8" t="s">
        <v>329</v>
      </c>
      <c r="L5" s="12">
        <v>0</v>
      </c>
      <c r="M5" s="8" t="s">
        <v>295</v>
      </c>
      <c r="N5" s="8"/>
      <c r="O5" s="8" t="s">
        <v>73</v>
      </c>
    </row>
    <row r="6" spans="1:15" ht="21.95" customHeight="1" x14ac:dyDescent="0.3">
      <c r="A6" s="8" t="s">
        <v>299</v>
      </c>
      <c r="B6" s="34"/>
      <c r="C6" s="35"/>
      <c r="D6" s="11" t="s">
        <v>274</v>
      </c>
      <c r="E6" s="16">
        <f>TRUNC(E4+E5,0)</f>
        <v>0</v>
      </c>
      <c r="F6" s="8"/>
      <c r="G6" s="8"/>
      <c r="H6" s="12">
        <v>190</v>
      </c>
      <c r="I6" s="8" t="s">
        <v>274</v>
      </c>
      <c r="J6" s="8" t="s">
        <v>295</v>
      </c>
      <c r="K6" s="8" t="s">
        <v>256</v>
      </c>
      <c r="L6" s="12">
        <v>154802581</v>
      </c>
      <c r="M6" s="8" t="s">
        <v>295</v>
      </c>
      <c r="N6" s="8"/>
      <c r="O6" s="8" t="s">
        <v>20</v>
      </c>
    </row>
    <row r="7" spans="1:15" ht="21.95" customHeight="1" x14ac:dyDescent="0.3">
      <c r="A7" s="8" t="s">
        <v>304</v>
      </c>
      <c r="B7" s="34"/>
      <c r="C7" s="33" t="s">
        <v>367</v>
      </c>
      <c r="D7" s="11" t="s">
        <v>81</v>
      </c>
      <c r="E7" s="16">
        <f>공종별집계표!H29</f>
        <v>0</v>
      </c>
      <c r="F7" s="8"/>
      <c r="G7" s="8"/>
      <c r="H7" s="12">
        <v>200</v>
      </c>
      <c r="I7" s="8" t="s">
        <v>81</v>
      </c>
      <c r="J7" s="8" t="s">
        <v>295</v>
      </c>
      <c r="K7" s="8" t="s">
        <v>346</v>
      </c>
      <c r="L7" s="12">
        <v>118958117</v>
      </c>
      <c r="M7" s="8" t="s">
        <v>295</v>
      </c>
      <c r="N7" s="8"/>
      <c r="O7" s="8" t="s">
        <v>100</v>
      </c>
    </row>
    <row r="8" spans="1:15" ht="21.95" customHeight="1" x14ac:dyDescent="0.3">
      <c r="A8" s="8" t="s">
        <v>326</v>
      </c>
      <c r="B8" s="34"/>
      <c r="C8" s="34"/>
      <c r="D8" s="11" t="s">
        <v>77</v>
      </c>
      <c r="E8" s="16">
        <f>TRUNC(E7*0.06,0)</f>
        <v>0</v>
      </c>
      <c r="F8" s="8" t="s">
        <v>370</v>
      </c>
      <c r="G8" s="8"/>
      <c r="H8" s="12">
        <v>210</v>
      </c>
      <c r="I8" s="8" t="s">
        <v>77</v>
      </c>
      <c r="J8" s="8" t="s">
        <v>335</v>
      </c>
      <c r="K8" s="8" t="s">
        <v>148</v>
      </c>
      <c r="L8" s="12">
        <v>7137487</v>
      </c>
      <c r="M8" s="8" t="s">
        <v>295</v>
      </c>
      <c r="N8" s="8"/>
      <c r="O8" s="8" t="s">
        <v>65</v>
      </c>
    </row>
    <row r="9" spans="1:15" ht="21.95" customHeight="1" x14ac:dyDescent="0.3">
      <c r="A9" s="8" t="s">
        <v>305</v>
      </c>
      <c r="B9" s="34"/>
      <c r="C9" s="35"/>
      <c r="D9" s="11" t="s">
        <v>274</v>
      </c>
      <c r="E9" s="16">
        <f>TRUNC(E7+E8,0)</f>
        <v>0</v>
      </c>
      <c r="F9" s="8"/>
      <c r="G9" s="8"/>
      <c r="H9" s="12">
        <v>290</v>
      </c>
      <c r="I9" s="8" t="s">
        <v>274</v>
      </c>
      <c r="J9" s="8" t="s">
        <v>295</v>
      </c>
      <c r="K9" s="8" t="s">
        <v>153</v>
      </c>
      <c r="L9" s="12">
        <v>126095604</v>
      </c>
      <c r="M9" s="8" t="s">
        <v>295</v>
      </c>
      <c r="N9" s="8"/>
      <c r="O9" s="8" t="s">
        <v>91</v>
      </c>
    </row>
    <row r="10" spans="1:15" ht="21.95" customHeight="1" x14ac:dyDescent="0.3">
      <c r="A10" s="8" t="s">
        <v>308</v>
      </c>
      <c r="B10" s="34"/>
      <c r="C10" s="33" t="s">
        <v>373</v>
      </c>
      <c r="D10" s="11" t="s">
        <v>257</v>
      </c>
      <c r="E10" s="16">
        <f>공종별집계표!J29</f>
        <v>0</v>
      </c>
      <c r="F10" s="8"/>
      <c r="G10" s="8"/>
      <c r="H10" s="12">
        <v>3100</v>
      </c>
      <c r="I10" s="8" t="s">
        <v>257</v>
      </c>
      <c r="J10" s="8" t="s">
        <v>295</v>
      </c>
      <c r="K10" s="8" t="s">
        <v>117</v>
      </c>
      <c r="L10" s="12">
        <v>188828</v>
      </c>
      <c r="M10" s="8" t="s">
        <v>295</v>
      </c>
      <c r="N10" s="8"/>
      <c r="O10" s="8" t="s">
        <v>80</v>
      </c>
    </row>
    <row r="11" spans="1:15" ht="21.95" customHeight="1" x14ac:dyDescent="0.3">
      <c r="A11" s="8" t="s">
        <v>313</v>
      </c>
      <c r="B11" s="34"/>
      <c r="C11" s="34"/>
      <c r="D11" s="11" t="s">
        <v>83</v>
      </c>
      <c r="E11" s="16">
        <f>TRUNC(E9*0.0356,0)</f>
        <v>0</v>
      </c>
      <c r="F11" s="8" t="s">
        <v>375</v>
      </c>
      <c r="G11" s="8" t="s">
        <v>137</v>
      </c>
      <c r="H11" s="12">
        <v>3300</v>
      </c>
      <c r="I11" s="8" t="s">
        <v>83</v>
      </c>
      <c r="J11" s="8" t="s">
        <v>111</v>
      </c>
      <c r="K11" s="8" t="s">
        <v>120</v>
      </c>
      <c r="L11" s="12">
        <v>4489003</v>
      </c>
      <c r="M11" s="8" t="s">
        <v>295</v>
      </c>
      <c r="N11" s="8"/>
      <c r="O11" s="8" t="s">
        <v>63</v>
      </c>
    </row>
    <row r="12" spans="1:15" ht="21.95" customHeight="1" x14ac:dyDescent="0.3">
      <c r="A12" s="8" t="s">
        <v>297</v>
      </c>
      <c r="B12" s="34"/>
      <c r="C12" s="34"/>
      <c r="D12" s="11" t="s">
        <v>68</v>
      </c>
      <c r="E12" s="16">
        <f>TRUNC(E9*0.0101,0)</f>
        <v>0</v>
      </c>
      <c r="F12" s="8" t="s">
        <v>359</v>
      </c>
      <c r="G12" s="8" t="s">
        <v>25</v>
      </c>
      <c r="H12" s="12">
        <v>3400</v>
      </c>
      <c r="I12" s="8" t="s">
        <v>68</v>
      </c>
      <c r="J12" s="8" t="s">
        <v>142</v>
      </c>
      <c r="K12" s="8" t="s">
        <v>120</v>
      </c>
      <c r="L12" s="12">
        <v>1273565</v>
      </c>
      <c r="M12" s="8" t="s">
        <v>295</v>
      </c>
      <c r="N12" s="8"/>
      <c r="O12" s="8" t="s">
        <v>66</v>
      </c>
    </row>
    <row r="13" spans="1:15" ht="21.95" customHeight="1" x14ac:dyDescent="0.3">
      <c r="A13" s="8" t="s">
        <v>302</v>
      </c>
      <c r="B13" s="34"/>
      <c r="C13" s="34"/>
      <c r="D13" s="11" t="s">
        <v>374</v>
      </c>
      <c r="E13" s="16">
        <v>4564246</v>
      </c>
      <c r="F13" s="8" t="s">
        <v>96</v>
      </c>
      <c r="G13" s="8" t="s">
        <v>1</v>
      </c>
      <c r="H13" s="12">
        <v>3500</v>
      </c>
      <c r="I13" s="8" t="s">
        <v>374</v>
      </c>
      <c r="J13" s="8" t="s">
        <v>151</v>
      </c>
      <c r="K13" s="8" t="s">
        <v>148</v>
      </c>
      <c r="L13" s="12">
        <v>4276544</v>
      </c>
      <c r="M13" s="8" t="s">
        <v>295</v>
      </c>
      <c r="N13" s="8"/>
      <c r="O13" s="8" t="s">
        <v>9</v>
      </c>
    </row>
    <row r="14" spans="1:15" ht="21.95" customHeight="1" x14ac:dyDescent="0.3">
      <c r="A14" s="8" t="s">
        <v>309</v>
      </c>
      <c r="B14" s="34"/>
      <c r="C14" s="34"/>
      <c r="D14" s="11" t="s">
        <v>377</v>
      </c>
      <c r="E14" s="16">
        <v>6030645</v>
      </c>
      <c r="F14" s="8" t="s">
        <v>92</v>
      </c>
      <c r="G14" s="8" t="s">
        <v>1</v>
      </c>
      <c r="H14" s="12">
        <v>3600</v>
      </c>
      <c r="I14" s="8" t="s">
        <v>377</v>
      </c>
      <c r="J14" s="8" t="s">
        <v>133</v>
      </c>
      <c r="K14" s="8" t="s">
        <v>148</v>
      </c>
      <c r="L14" s="12">
        <v>5650510</v>
      </c>
      <c r="M14" s="8" t="s">
        <v>295</v>
      </c>
      <c r="N14" s="8"/>
      <c r="O14" s="8" t="s">
        <v>78</v>
      </c>
    </row>
    <row r="15" spans="1:15" ht="21.95" customHeight="1" x14ac:dyDescent="0.3">
      <c r="A15" s="8" t="s">
        <v>293</v>
      </c>
      <c r="B15" s="34"/>
      <c r="C15" s="34"/>
      <c r="D15" s="11" t="s">
        <v>365</v>
      </c>
      <c r="E15" s="16">
        <v>599741</v>
      </c>
      <c r="F15" s="8" t="s">
        <v>102</v>
      </c>
      <c r="G15" s="8" t="s">
        <v>1</v>
      </c>
      <c r="H15" s="12">
        <v>3750</v>
      </c>
      <c r="I15" s="8" t="s">
        <v>365</v>
      </c>
      <c r="J15" s="8" t="s">
        <v>128</v>
      </c>
      <c r="K15" s="8" t="s">
        <v>119</v>
      </c>
      <c r="L15" s="12">
        <v>561937</v>
      </c>
      <c r="M15" s="8" t="s">
        <v>295</v>
      </c>
      <c r="N15" s="8"/>
      <c r="O15" s="8" t="s">
        <v>4</v>
      </c>
    </row>
    <row r="16" spans="1:15" ht="21.95" customHeight="1" x14ac:dyDescent="0.3">
      <c r="A16" s="8" t="s">
        <v>316</v>
      </c>
      <c r="B16" s="34"/>
      <c r="C16" s="34"/>
      <c r="D16" s="11" t="s">
        <v>378</v>
      </c>
      <c r="E16" s="16">
        <v>9711203</v>
      </c>
      <c r="F16" s="8" t="s">
        <v>222</v>
      </c>
      <c r="G16" s="8" t="s">
        <v>74</v>
      </c>
      <c r="H16" s="12">
        <v>3900</v>
      </c>
      <c r="I16" s="8" t="s">
        <v>378</v>
      </c>
      <c r="J16" s="8" t="s">
        <v>121</v>
      </c>
      <c r="K16" s="8" t="s">
        <v>229</v>
      </c>
      <c r="L16" s="12">
        <v>8513957</v>
      </c>
      <c r="M16" s="8" t="s">
        <v>295</v>
      </c>
      <c r="N16" s="8"/>
      <c r="O16" s="8" t="s">
        <v>69</v>
      </c>
    </row>
    <row r="17" spans="1:15" ht="21.95" customHeight="1" x14ac:dyDescent="0.3">
      <c r="A17" s="8" t="s">
        <v>311</v>
      </c>
      <c r="B17" s="34"/>
      <c r="C17" s="34"/>
      <c r="D17" s="11" t="s">
        <v>139</v>
      </c>
      <c r="E17" s="16">
        <f>TRUNC((E6+E7+E10)*0.003,0)</f>
        <v>0</v>
      </c>
      <c r="F17" s="8" t="s">
        <v>237</v>
      </c>
      <c r="G17" s="8"/>
      <c r="H17" s="12">
        <v>4600</v>
      </c>
      <c r="I17" s="8" t="s">
        <v>139</v>
      </c>
      <c r="J17" s="8" t="s">
        <v>296</v>
      </c>
      <c r="K17" s="8" t="s">
        <v>392</v>
      </c>
      <c r="L17" s="12">
        <v>821848</v>
      </c>
      <c r="M17" s="8" t="s">
        <v>295</v>
      </c>
      <c r="N17" s="8"/>
      <c r="O17" s="8" t="s">
        <v>72</v>
      </c>
    </row>
    <row r="18" spans="1:15" ht="21.95" customHeight="1" x14ac:dyDescent="0.3">
      <c r="A18" s="8" t="s">
        <v>310</v>
      </c>
      <c r="B18" s="34"/>
      <c r="C18" s="34"/>
      <c r="D18" s="11" t="s">
        <v>71</v>
      </c>
      <c r="E18" s="16">
        <f>TRUNC((E6+E9)*0.03,0)</f>
        <v>0</v>
      </c>
      <c r="F18" s="8" t="s">
        <v>19</v>
      </c>
      <c r="G18" s="8"/>
      <c r="H18" s="12">
        <v>4700</v>
      </c>
      <c r="I18" s="8" t="s">
        <v>71</v>
      </c>
      <c r="J18" s="8" t="s">
        <v>312</v>
      </c>
      <c r="K18" s="8" t="s">
        <v>93</v>
      </c>
      <c r="L18" s="12">
        <v>8426945</v>
      </c>
      <c r="M18" s="8" t="s">
        <v>295</v>
      </c>
      <c r="N18" s="8"/>
      <c r="O18" s="8" t="s">
        <v>21</v>
      </c>
    </row>
    <row r="19" spans="1:15" ht="21.95" customHeight="1" x14ac:dyDescent="0.3">
      <c r="A19" s="8" t="s">
        <v>298</v>
      </c>
      <c r="B19" s="34"/>
      <c r="C19" s="34"/>
      <c r="D19" s="11" t="s">
        <v>390</v>
      </c>
      <c r="E19" s="16">
        <f>TRUNC(E9*0.00006,0)</f>
        <v>0</v>
      </c>
      <c r="F19" s="8" t="s">
        <v>376</v>
      </c>
      <c r="G19" s="8"/>
      <c r="H19" s="12">
        <v>0</v>
      </c>
      <c r="I19" s="8" t="s">
        <v>390</v>
      </c>
      <c r="J19" s="8" t="s">
        <v>124</v>
      </c>
      <c r="K19" s="8" t="s">
        <v>120</v>
      </c>
      <c r="L19" s="12">
        <v>7565</v>
      </c>
      <c r="M19" s="8" t="s">
        <v>295</v>
      </c>
      <c r="N19" s="8"/>
      <c r="O19" s="8" t="s">
        <v>90</v>
      </c>
    </row>
    <row r="20" spans="1:15" ht="21.95" customHeight="1" x14ac:dyDescent="0.3">
      <c r="A20" s="8" t="s">
        <v>317</v>
      </c>
      <c r="B20" s="34"/>
      <c r="C20" s="34"/>
      <c r="D20" s="11" t="s">
        <v>149</v>
      </c>
      <c r="E20" s="16">
        <f>TRUNC(E9*0.0009,0)</f>
        <v>0</v>
      </c>
      <c r="F20" s="8" t="s">
        <v>255</v>
      </c>
      <c r="G20" s="8"/>
      <c r="H20" s="12">
        <v>0</v>
      </c>
      <c r="I20" s="8" t="s">
        <v>149</v>
      </c>
      <c r="J20" s="8" t="s">
        <v>118</v>
      </c>
      <c r="K20" s="8" t="s">
        <v>120</v>
      </c>
      <c r="L20" s="12">
        <v>113486</v>
      </c>
      <c r="M20" s="8" t="s">
        <v>295</v>
      </c>
      <c r="N20" s="8"/>
      <c r="O20" s="8" t="s">
        <v>11</v>
      </c>
    </row>
    <row r="21" spans="1:15" ht="21.95" customHeight="1" x14ac:dyDescent="0.3">
      <c r="A21" s="8" t="s">
        <v>300</v>
      </c>
      <c r="B21" s="35"/>
      <c r="C21" s="35"/>
      <c r="D21" s="11" t="s">
        <v>274</v>
      </c>
      <c r="E21" s="16">
        <f>TRUNC(0+E10+E11+E12+E13+E14+E15+E16+E17+E18+E19+E20,0)</f>
        <v>20905835</v>
      </c>
      <c r="F21" s="8"/>
      <c r="G21" s="8"/>
      <c r="H21" s="12">
        <v>9910</v>
      </c>
      <c r="I21" s="8" t="s">
        <v>274</v>
      </c>
      <c r="J21" s="8" t="s">
        <v>295</v>
      </c>
      <c r="K21" s="8" t="s">
        <v>24</v>
      </c>
      <c r="L21" s="12">
        <v>34203137</v>
      </c>
      <c r="M21" s="8" t="s">
        <v>295</v>
      </c>
      <c r="N21" s="8"/>
      <c r="O21" s="8" t="s">
        <v>79</v>
      </c>
    </row>
    <row r="22" spans="1:15" ht="21.95" customHeight="1" x14ac:dyDescent="0.3">
      <c r="A22" s="8" t="s">
        <v>321</v>
      </c>
      <c r="B22" s="36" t="s">
        <v>322</v>
      </c>
      <c r="C22" s="37"/>
      <c r="D22" s="38"/>
      <c r="E22" s="16">
        <f>TRUNC(E6+E9+E21,0)</f>
        <v>20905835</v>
      </c>
      <c r="F22" s="8"/>
      <c r="G22" s="8"/>
      <c r="H22" s="12">
        <v>900710</v>
      </c>
      <c r="I22" s="8" t="s">
        <v>322</v>
      </c>
      <c r="J22" s="8" t="s">
        <v>295</v>
      </c>
      <c r="K22" s="8" t="s">
        <v>258</v>
      </c>
      <c r="L22" s="12">
        <v>315101322</v>
      </c>
      <c r="M22" s="8" t="s">
        <v>295</v>
      </c>
      <c r="N22" s="8"/>
      <c r="O22" s="8" t="s">
        <v>75</v>
      </c>
    </row>
    <row r="23" spans="1:15" ht="21.95" customHeight="1" x14ac:dyDescent="0.3">
      <c r="A23" s="8" t="s">
        <v>303</v>
      </c>
      <c r="B23" s="36" t="s">
        <v>98</v>
      </c>
      <c r="C23" s="37"/>
      <c r="D23" s="38"/>
      <c r="E23" s="16"/>
      <c r="F23" s="8" t="s">
        <v>141</v>
      </c>
      <c r="G23" s="8"/>
      <c r="H23" s="12">
        <v>900810</v>
      </c>
      <c r="I23" s="8" t="s">
        <v>98</v>
      </c>
      <c r="J23" s="8" t="s">
        <v>312</v>
      </c>
      <c r="K23" s="8" t="s">
        <v>126</v>
      </c>
      <c r="L23" s="12">
        <v>9453039</v>
      </c>
      <c r="M23" s="8" t="s">
        <v>295</v>
      </c>
      <c r="N23" s="8"/>
      <c r="O23" s="8" t="s">
        <v>97</v>
      </c>
    </row>
    <row r="24" spans="1:15" ht="21.95" customHeight="1" x14ac:dyDescent="0.3">
      <c r="A24" s="8" t="s">
        <v>307</v>
      </c>
      <c r="B24" s="36" t="s">
        <v>15</v>
      </c>
      <c r="C24" s="37"/>
      <c r="D24" s="38"/>
      <c r="E24" s="16"/>
      <c r="F24" s="43" t="s">
        <v>450</v>
      </c>
      <c r="G24" s="8"/>
      <c r="H24" s="12">
        <v>900820</v>
      </c>
      <c r="I24" s="8" t="s">
        <v>15</v>
      </c>
      <c r="J24" s="8" t="s">
        <v>306</v>
      </c>
      <c r="K24" s="8" t="s">
        <v>109</v>
      </c>
      <c r="L24" s="12">
        <v>16975178</v>
      </c>
      <c r="M24" s="8" t="s">
        <v>295</v>
      </c>
      <c r="N24" s="8"/>
      <c r="O24" s="8" t="s">
        <v>99</v>
      </c>
    </row>
    <row r="25" spans="1:15" ht="21.95" customHeight="1" x14ac:dyDescent="0.3">
      <c r="A25" s="8" t="s">
        <v>319</v>
      </c>
      <c r="B25" s="36" t="s">
        <v>135</v>
      </c>
      <c r="C25" s="37"/>
      <c r="D25" s="38"/>
      <c r="E25" s="16"/>
      <c r="F25" s="8"/>
      <c r="G25" s="8"/>
      <c r="H25" s="12">
        <v>0</v>
      </c>
      <c r="I25" s="8" t="s">
        <v>135</v>
      </c>
      <c r="J25" s="8" t="s">
        <v>295</v>
      </c>
      <c r="K25" s="8" t="s">
        <v>205</v>
      </c>
      <c r="L25" s="12">
        <v>7171409</v>
      </c>
      <c r="M25" s="8" t="s">
        <v>295</v>
      </c>
      <c r="N25" s="8"/>
      <c r="O25" s="8" t="s">
        <v>8</v>
      </c>
    </row>
    <row r="26" spans="1:15" ht="21.95" customHeight="1" x14ac:dyDescent="0.3">
      <c r="A26" s="8" t="s">
        <v>291</v>
      </c>
      <c r="B26" s="36" t="s">
        <v>400</v>
      </c>
      <c r="C26" s="37"/>
      <c r="D26" s="38"/>
      <c r="E26" s="16"/>
      <c r="F26" s="8"/>
      <c r="G26" s="8"/>
      <c r="H26" s="12">
        <v>900900</v>
      </c>
      <c r="I26" s="8" t="s">
        <v>400</v>
      </c>
      <c r="J26" s="8" t="s">
        <v>295</v>
      </c>
      <c r="K26" s="8" t="s">
        <v>31</v>
      </c>
      <c r="L26" s="12">
        <v>341529539</v>
      </c>
      <c r="M26" s="8" t="s">
        <v>295</v>
      </c>
      <c r="N26" s="8"/>
      <c r="O26" s="8" t="s">
        <v>88</v>
      </c>
    </row>
    <row r="27" spans="1:15" ht="21.95" customHeight="1" x14ac:dyDescent="0.3">
      <c r="A27" s="8" t="s">
        <v>288</v>
      </c>
      <c r="B27" s="36" t="s">
        <v>2</v>
      </c>
      <c r="C27" s="37"/>
      <c r="D27" s="38"/>
      <c r="E27" s="16"/>
      <c r="F27" s="8" t="s">
        <v>364</v>
      </c>
      <c r="G27" s="8"/>
      <c r="H27" s="12">
        <v>900920</v>
      </c>
      <c r="I27" s="8" t="s">
        <v>2</v>
      </c>
      <c r="J27" s="8" t="s">
        <v>306</v>
      </c>
      <c r="K27" s="8" t="s">
        <v>136</v>
      </c>
      <c r="L27" s="12">
        <v>34152953</v>
      </c>
      <c r="M27" s="8" t="s">
        <v>295</v>
      </c>
      <c r="N27" s="8"/>
      <c r="O27" s="8" t="s">
        <v>101</v>
      </c>
    </row>
    <row r="28" spans="1:15" ht="21.95" customHeight="1" x14ac:dyDescent="0.3">
      <c r="A28" s="8" t="s">
        <v>315</v>
      </c>
      <c r="B28" s="36" t="s">
        <v>94</v>
      </c>
      <c r="C28" s="37"/>
      <c r="D28" s="38"/>
      <c r="E28" s="16"/>
      <c r="F28" s="8"/>
      <c r="G28" s="8"/>
      <c r="H28" s="12">
        <v>900990</v>
      </c>
      <c r="I28" s="8" t="s">
        <v>94</v>
      </c>
      <c r="J28" s="8" t="s">
        <v>295</v>
      </c>
      <c r="K28" s="8" t="s">
        <v>214</v>
      </c>
      <c r="L28" s="12">
        <v>375682492</v>
      </c>
      <c r="M28" s="8" t="s">
        <v>295</v>
      </c>
      <c r="N28" s="8"/>
      <c r="O28" s="8" t="s">
        <v>7</v>
      </c>
    </row>
  </sheetData>
  <mergeCells count="15">
    <mergeCell ref="B27:D27"/>
    <mergeCell ref="B28:D28"/>
    <mergeCell ref="B22:D22"/>
    <mergeCell ref="B23:D23"/>
    <mergeCell ref="B24:D24"/>
    <mergeCell ref="B25:D25"/>
    <mergeCell ref="B26:D26"/>
    <mergeCell ref="A1:G1"/>
    <mergeCell ref="A2:E2"/>
    <mergeCell ref="F2:G2"/>
    <mergeCell ref="B3:D3"/>
    <mergeCell ref="B4:B21"/>
    <mergeCell ref="C4:C6"/>
    <mergeCell ref="C7:C9"/>
    <mergeCell ref="C10:C21"/>
  </mergeCells>
  <phoneticPr fontId="6" type="noConversion"/>
  <pageMargins left="0.78694444894790649" right="0" top="0.39347222447395325" bottom="0.37694445252418518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outlinePr summaryBelow="0"/>
  </sheetPr>
  <dimension ref="A1:S29"/>
  <sheetViews>
    <sheetView view="pageBreakPreview" zoomScale="60" zoomScaleNormal="60" workbookViewId="0">
      <selection activeCell="E15" sqref="E15:L26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19" width="9.125" hidden="1"/>
  </cols>
  <sheetData>
    <row r="1" spans="1:19" ht="28.5" customHeight="1" x14ac:dyDescent="0.3">
      <c r="A1" s="1" t="s">
        <v>381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9" ht="28.5" customHeight="1" x14ac:dyDescent="0.3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</row>
    <row r="3" spans="1:19" ht="28.5" customHeight="1" x14ac:dyDescent="0.3">
      <c r="A3" s="39" t="s">
        <v>271</v>
      </c>
      <c r="B3" s="39" t="s">
        <v>380</v>
      </c>
      <c r="C3" s="39" t="s">
        <v>330</v>
      </c>
      <c r="D3" s="39" t="s">
        <v>320</v>
      </c>
      <c r="E3" s="30" t="s">
        <v>162</v>
      </c>
      <c r="F3" s="32"/>
      <c r="G3" s="30" t="s">
        <v>154</v>
      </c>
      <c r="H3" s="32"/>
      <c r="I3" s="30" t="s">
        <v>383</v>
      </c>
      <c r="J3" s="32"/>
      <c r="K3" s="30" t="s">
        <v>382</v>
      </c>
      <c r="L3" s="32"/>
      <c r="M3" s="39" t="s">
        <v>173</v>
      </c>
    </row>
    <row r="4" spans="1:19" ht="28.5" customHeight="1" x14ac:dyDescent="0.3">
      <c r="A4" s="40"/>
      <c r="B4" s="40"/>
      <c r="C4" s="40"/>
      <c r="D4" s="40"/>
      <c r="E4" s="10" t="s">
        <v>155</v>
      </c>
      <c r="F4" s="10" t="s">
        <v>178</v>
      </c>
      <c r="G4" s="10" t="s">
        <v>155</v>
      </c>
      <c r="H4" s="10" t="s">
        <v>178</v>
      </c>
      <c r="I4" s="10" t="s">
        <v>155</v>
      </c>
      <c r="J4" s="10" t="s">
        <v>178</v>
      </c>
      <c r="K4" s="10" t="s">
        <v>155</v>
      </c>
      <c r="L4" s="10" t="s">
        <v>178</v>
      </c>
      <c r="M4" s="40"/>
    </row>
    <row r="5" spans="1:19" ht="28.5" customHeight="1" x14ac:dyDescent="0.3">
      <c r="A5" s="3" t="s">
        <v>361</v>
      </c>
      <c r="B5" s="8"/>
      <c r="C5" s="8"/>
      <c r="D5" s="12">
        <v>1</v>
      </c>
      <c r="E5" s="2">
        <f>F6+F7+F8+F9+F10+F11+F12+F13+F14+F15</f>
        <v>0</v>
      </c>
      <c r="F5" s="2">
        <f t="shared" ref="F5:F14" si="0">D5*E5</f>
        <v>0</v>
      </c>
      <c r="G5" s="2">
        <f>H6+H7+H8+H9+H10+H11+H12+H13+H14+H15</f>
        <v>0</v>
      </c>
      <c r="H5" s="2">
        <f t="shared" ref="H5:H14" si="1">D5*G5</f>
        <v>0</v>
      </c>
      <c r="I5" s="2">
        <f>J6+J7+J8+J9+J10+J11+J12+J13+J14+J15</f>
        <v>0</v>
      </c>
      <c r="J5" s="2">
        <f t="shared" ref="J5:J14" si="2">D5*I5</f>
        <v>0</v>
      </c>
      <c r="K5" s="2">
        <f t="shared" ref="K5:K14" si="3">E5+G5+I5</f>
        <v>0</v>
      </c>
      <c r="L5" s="2">
        <f t="shared" ref="L5:L14" si="4">F5+H5+J5</f>
        <v>0</v>
      </c>
      <c r="M5" s="7"/>
      <c r="N5" s="9" t="s">
        <v>328</v>
      </c>
      <c r="O5" s="4">
        <v>100000</v>
      </c>
      <c r="P5" s="15"/>
      <c r="R5" s="9" t="s">
        <v>329</v>
      </c>
      <c r="S5" s="15" t="s">
        <v>329</v>
      </c>
    </row>
    <row r="6" spans="1:19" ht="28.5" customHeight="1" x14ac:dyDescent="0.3">
      <c r="A6" s="3" t="s">
        <v>349</v>
      </c>
      <c r="B6" s="8"/>
      <c r="C6" s="8"/>
      <c r="D6" s="12">
        <v>1</v>
      </c>
      <c r="E6" s="2">
        <f>공종별내역서!F30</f>
        <v>0</v>
      </c>
      <c r="F6" s="2">
        <f t="shared" si="0"/>
        <v>0</v>
      </c>
      <c r="G6" s="2">
        <f>공종별내역서!H30</f>
        <v>0</v>
      </c>
      <c r="H6" s="2">
        <f t="shared" si="1"/>
        <v>0</v>
      </c>
      <c r="I6" s="2">
        <f>공종별내역서!J30</f>
        <v>0</v>
      </c>
      <c r="J6" s="2">
        <f t="shared" si="2"/>
        <v>0</v>
      </c>
      <c r="K6" s="2">
        <f t="shared" si="3"/>
        <v>0</v>
      </c>
      <c r="L6" s="2">
        <f t="shared" si="4"/>
        <v>0</v>
      </c>
      <c r="M6" s="7"/>
      <c r="N6" s="9" t="s">
        <v>186</v>
      </c>
      <c r="O6" s="4">
        <v>100001</v>
      </c>
      <c r="P6" s="15"/>
      <c r="R6" s="9" t="s">
        <v>329</v>
      </c>
      <c r="S6" s="20" t="str">
        <f>HYPERLINK("#공종별내역서!A5","▶바로가기")</f>
        <v>▶바로가기</v>
      </c>
    </row>
    <row r="7" spans="1:19" ht="28.5" customHeight="1" x14ac:dyDescent="0.3">
      <c r="A7" s="3" t="s">
        <v>265</v>
      </c>
      <c r="B7" s="8"/>
      <c r="C7" s="8"/>
      <c r="D7" s="12">
        <v>1</v>
      </c>
      <c r="E7" s="2">
        <f>공종별내역서!F56</f>
        <v>0</v>
      </c>
      <c r="F7" s="2">
        <f t="shared" si="0"/>
        <v>0</v>
      </c>
      <c r="G7" s="2">
        <f>공종별내역서!H56</f>
        <v>0</v>
      </c>
      <c r="H7" s="2">
        <f t="shared" si="1"/>
        <v>0</v>
      </c>
      <c r="I7" s="2">
        <f>공종별내역서!J56</f>
        <v>0</v>
      </c>
      <c r="J7" s="2">
        <f t="shared" si="2"/>
        <v>0</v>
      </c>
      <c r="K7" s="2">
        <f t="shared" si="3"/>
        <v>0</v>
      </c>
      <c r="L7" s="2">
        <f t="shared" si="4"/>
        <v>0</v>
      </c>
      <c r="M7" s="7"/>
      <c r="N7" s="9" t="s">
        <v>158</v>
      </c>
      <c r="O7" s="4">
        <v>100002</v>
      </c>
      <c r="P7" s="15"/>
      <c r="R7" s="9" t="s">
        <v>329</v>
      </c>
      <c r="S7" s="20" t="str">
        <f>HYPERLINK("#공종별내역서!A31","▶바로가기")</f>
        <v>▶바로가기</v>
      </c>
    </row>
    <row r="8" spans="1:19" ht="28.5" customHeight="1" x14ac:dyDescent="0.3">
      <c r="A8" s="3" t="s">
        <v>363</v>
      </c>
      <c r="B8" s="8"/>
      <c r="C8" s="8"/>
      <c r="D8" s="12">
        <v>1</v>
      </c>
      <c r="E8" s="2">
        <f>공종별내역서!F82</f>
        <v>0</v>
      </c>
      <c r="F8" s="2">
        <f t="shared" si="0"/>
        <v>0</v>
      </c>
      <c r="G8" s="2">
        <f>공종별내역서!H82</f>
        <v>0</v>
      </c>
      <c r="H8" s="2">
        <f t="shared" si="1"/>
        <v>0</v>
      </c>
      <c r="I8" s="2">
        <f>공종별내역서!J82</f>
        <v>0</v>
      </c>
      <c r="J8" s="2">
        <f t="shared" si="2"/>
        <v>0</v>
      </c>
      <c r="K8" s="2">
        <f t="shared" si="3"/>
        <v>0</v>
      </c>
      <c r="L8" s="2">
        <f t="shared" si="4"/>
        <v>0</v>
      </c>
      <c r="M8" s="7"/>
      <c r="N8" s="9" t="s">
        <v>152</v>
      </c>
      <c r="O8" s="4">
        <v>100003</v>
      </c>
      <c r="P8" s="15"/>
      <c r="R8" s="9" t="s">
        <v>329</v>
      </c>
      <c r="S8" s="20" t="str">
        <f>HYPERLINK("#공종별내역서!A57","▶바로가기")</f>
        <v>▶바로가기</v>
      </c>
    </row>
    <row r="9" spans="1:19" ht="28.5" customHeight="1" x14ac:dyDescent="0.3">
      <c r="A9" s="3" t="s">
        <v>399</v>
      </c>
      <c r="B9" s="8"/>
      <c r="C9" s="8"/>
      <c r="D9" s="12">
        <v>1</v>
      </c>
      <c r="E9" s="2">
        <f>공종별내역서!F108</f>
        <v>0</v>
      </c>
      <c r="F9" s="2">
        <f t="shared" si="0"/>
        <v>0</v>
      </c>
      <c r="G9" s="2">
        <f>공종별내역서!H108</f>
        <v>0</v>
      </c>
      <c r="H9" s="2">
        <f t="shared" si="1"/>
        <v>0</v>
      </c>
      <c r="I9" s="2">
        <f>공종별내역서!J108</f>
        <v>0</v>
      </c>
      <c r="J9" s="2">
        <f t="shared" si="2"/>
        <v>0</v>
      </c>
      <c r="K9" s="2">
        <f t="shared" si="3"/>
        <v>0</v>
      </c>
      <c r="L9" s="2">
        <f t="shared" si="4"/>
        <v>0</v>
      </c>
      <c r="M9" s="7"/>
      <c r="N9" s="9" t="s">
        <v>144</v>
      </c>
      <c r="O9" s="4">
        <v>100004</v>
      </c>
      <c r="P9" s="15"/>
      <c r="R9" s="9" t="s">
        <v>329</v>
      </c>
      <c r="S9" s="20" t="str">
        <f>HYPERLINK("#공종별내역서!A83","▶바로가기")</f>
        <v>▶바로가기</v>
      </c>
    </row>
    <row r="10" spans="1:19" ht="28.5" customHeight="1" x14ac:dyDescent="0.3">
      <c r="A10" s="3" t="s">
        <v>354</v>
      </c>
      <c r="B10" s="8"/>
      <c r="C10" s="8"/>
      <c r="D10" s="12">
        <v>1</v>
      </c>
      <c r="E10" s="2">
        <f>공종별내역서!F134</f>
        <v>0</v>
      </c>
      <c r="F10" s="2">
        <f t="shared" si="0"/>
        <v>0</v>
      </c>
      <c r="G10" s="2">
        <f>공종별내역서!H134</f>
        <v>0</v>
      </c>
      <c r="H10" s="2">
        <f t="shared" si="1"/>
        <v>0</v>
      </c>
      <c r="I10" s="2">
        <f>공종별내역서!J134</f>
        <v>0</v>
      </c>
      <c r="J10" s="2">
        <f t="shared" si="2"/>
        <v>0</v>
      </c>
      <c r="K10" s="2">
        <f t="shared" si="3"/>
        <v>0</v>
      </c>
      <c r="L10" s="2">
        <f t="shared" si="4"/>
        <v>0</v>
      </c>
      <c r="M10" s="7"/>
      <c r="N10" s="9" t="s">
        <v>146</v>
      </c>
      <c r="O10" s="4">
        <v>100005</v>
      </c>
      <c r="P10" s="15"/>
      <c r="R10" s="9" t="s">
        <v>329</v>
      </c>
      <c r="S10" s="20" t="str">
        <f>HYPERLINK("#공종별내역서!A109","▶바로가기")</f>
        <v>▶바로가기</v>
      </c>
    </row>
    <row r="11" spans="1:19" ht="28.5" customHeight="1" x14ac:dyDescent="0.3">
      <c r="A11" s="3" t="s">
        <v>260</v>
      </c>
      <c r="B11" s="8"/>
      <c r="C11" s="8"/>
      <c r="D11" s="12">
        <v>1</v>
      </c>
      <c r="E11" s="2">
        <f>공종별내역서!F160</f>
        <v>0</v>
      </c>
      <c r="F11" s="2">
        <f t="shared" si="0"/>
        <v>0</v>
      </c>
      <c r="G11" s="2">
        <f>공종별내역서!H160</f>
        <v>0</v>
      </c>
      <c r="H11" s="2">
        <f t="shared" si="1"/>
        <v>0</v>
      </c>
      <c r="I11" s="2">
        <f>공종별내역서!J160</f>
        <v>0</v>
      </c>
      <c r="J11" s="2">
        <f t="shared" si="2"/>
        <v>0</v>
      </c>
      <c r="K11" s="2">
        <f t="shared" si="3"/>
        <v>0</v>
      </c>
      <c r="L11" s="2">
        <f t="shared" si="4"/>
        <v>0</v>
      </c>
      <c r="M11" s="7"/>
      <c r="N11" s="9" t="s">
        <v>145</v>
      </c>
      <c r="O11" s="4">
        <v>100006</v>
      </c>
      <c r="P11" s="15"/>
      <c r="R11" s="9" t="s">
        <v>329</v>
      </c>
      <c r="S11" s="20" t="str">
        <f>HYPERLINK("#공종별내역서!A135","▶바로가기")</f>
        <v>▶바로가기</v>
      </c>
    </row>
    <row r="12" spans="1:19" ht="28.5" customHeight="1" x14ac:dyDescent="0.3">
      <c r="A12" s="3" t="s">
        <v>268</v>
      </c>
      <c r="B12" s="8"/>
      <c r="C12" s="8"/>
      <c r="D12" s="12">
        <v>1</v>
      </c>
      <c r="E12" s="2">
        <f>공종별내역서!F186</f>
        <v>0</v>
      </c>
      <c r="F12" s="2">
        <f t="shared" si="0"/>
        <v>0</v>
      </c>
      <c r="G12" s="2">
        <f>공종별내역서!H186</f>
        <v>0</v>
      </c>
      <c r="H12" s="2">
        <f t="shared" si="1"/>
        <v>0</v>
      </c>
      <c r="I12" s="2">
        <f>공종별내역서!J186</f>
        <v>0</v>
      </c>
      <c r="J12" s="2">
        <f t="shared" si="2"/>
        <v>0</v>
      </c>
      <c r="K12" s="2">
        <f t="shared" si="3"/>
        <v>0</v>
      </c>
      <c r="L12" s="2">
        <f t="shared" si="4"/>
        <v>0</v>
      </c>
      <c r="M12" s="7"/>
      <c r="N12" s="9" t="s">
        <v>201</v>
      </c>
      <c r="O12" s="4">
        <v>100007</v>
      </c>
      <c r="P12" s="15"/>
      <c r="R12" s="9" t="s">
        <v>329</v>
      </c>
      <c r="S12" s="20" t="str">
        <f>HYPERLINK("#공종별내역서!A161","▶바로가기")</f>
        <v>▶바로가기</v>
      </c>
    </row>
    <row r="13" spans="1:19" ht="28.5" customHeight="1" x14ac:dyDescent="0.3">
      <c r="A13" s="3" t="s">
        <v>266</v>
      </c>
      <c r="B13" s="8"/>
      <c r="C13" s="8"/>
      <c r="D13" s="12">
        <v>1</v>
      </c>
      <c r="E13" s="2">
        <f>공종별내역서!F212</f>
        <v>0</v>
      </c>
      <c r="F13" s="2">
        <f t="shared" si="0"/>
        <v>0</v>
      </c>
      <c r="G13" s="2">
        <f>공종별내역서!H212</f>
        <v>0</v>
      </c>
      <c r="H13" s="2">
        <f t="shared" si="1"/>
        <v>0</v>
      </c>
      <c r="I13" s="2">
        <f>공종별내역서!J212</f>
        <v>0</v>
      </c>
      <c r="J13" s="2">
        <f t="shared" si="2"/>
        <v>0</v>
      </c>
      <c r="K13" s="2">
        <f t="shared" si="3"/>
        <v>0</v>
      </c>
      <c r="L13" s="2">
        <f t="shared" si="4"/>
        <v>0</v>
      </c>
      <c r="M13" s="7"/>
      <c r="N13" s="9" t="s">
        <v>127</v>
      </c>
      <c r="O13" s="4">
        <v>100008</v>
      </c>
      <c r="P13" s="15"/>
      <c r="R13" s="9" t="s">
        <v>329</v>
      </c>
      <c r="S13" s="20" t="str">
        <f>HYPERLINK("#공종별내역서!A187","▶바로가기")</f>
        <v>▶바로가기</v>
      </c>
    </row>
    <row r="14" spans="1:19" ht="28.5" customHeight="1" x14ac:dyDescent="0.3">
      <c r="A14" s="3" t="s">
        <v>357</v>
      </c>
      <c r="B14" s="8"/>
      <c r="C14" s="8"/>
      <c r="D14" s="12">
        <v>1</v>
      </c>
      <c r="E14" s="2">
        <f>공종별내역서!F238</f>
        <v>0</v>
      </c>
      <c r="F14" s="2">
        <f t="shared" si="0"/>
        <v>0</v>
      </c>
      <c r="G14" s="2">
        <f>공종별내역서!H238</f>
        <v>0</v>
      </c>
      <c r="H14" s="2">
        <f t="shared" si="1"/>
        <v>0</v>
      </c>
      <c r="I14" s="2">
        <f>공종별내역서!J238</f>
        <v>0</v>
      </c>
      <c r="J14" s="2">
        <f t="shared" si="2"/>
        <v>0</v>
      </c>
      <c r="K14" s="2">
        <f t="shared" si="3"/>
        <v>0</v>
      </c>
      <c r="L14" s="2">
        <f t="shared" si="4"/>
        <v>0</v>
      </c>
      <c r="M14" s="7"/>
      <c r="N14" s="9" t="s">
        <v>208</v>
      </c>
      <c r="O14" s="4">
        <v>100009</v>
      </c>
      <c r="P14" s="15"/>
      <c r="R14" s="9" t="s">
        <v>329</v>
      </c>
      <c r="S14" s="20" t="str">
        <f>HYPERLINK("#공종별내역서!A213","▶바로가기")</f>
        <v>▶바로가기</v>
      </c>
    </row>
    <row r="15" spans="1:19" ht="28.5" customHeight="1" x14ac:dyDescent="0.3">
      <c r="A15" s="3" t="s">
        <v>352</v>
      </c>
      <c r="B15" s="8"/>
      <c r="C15" s="8"/>
      <c r="D15" s="12">
        <v>1</v>
      </c>
      <c r="E15" s="2"/>
      <c r="F15" s="2"/>
      <c r="G15" s="2"/>
      <c r="H15" s="2"/>
      <c r="I15" s="2"/>
      <c r="J15" s="2"/>
      <c r="K15" s="2"/>
      <c r="L15" s="2"/>
      <c r="M15" s="7"/>
      <c r="N15" s="9" t="s">
        <v>193</v>
      </c>
      <c r="O15" s="4">
        <v>100010</v>
      </c>
      <c r="P15" s="15"/>
      <c r="R15" s="9" t="s">
        <v>329</v>
      </c>
      <c r="S15" s="20" t="str">
        <f>HYPERLINK("#공종별내역서!A239","▶바로가기")</f>
        <v>▶바로가기</v>
      </c>
    </row>
    <row r="16" spans="1:19" ht="28.5" customHeight="1" x14ac:dyDescent="0.3">
      <c r="A16" s="3" t="s">
        <v>401</v>
      </c>
      <c r="B16" s="8"/>
      <c r="C16" s="8"/>
      <c r="D16" s="12">
        <v>1</v>
      </c>
      <c r="E16" s="2"/>
      <c r="F16" s="2"/>
      <c r="G16" s="2"/>
      <c r="H16" s="2"/>
      <c r="I16" s="2"/>
      <c r="J16" s="2"/>
      <c r="K16" s="2"/>
      <c r="L16" s="2"/>
      <c r="M16" s="7" t="s">
        <v>130</v>
      </c>
      <c r="N16" s="9" t="s">
        <v>192</v>
      </c>
      <c r="O16" s="4">
        <v>190020</v>
      </c>
      <c r="P16" s="15" t="s">
        <v>335</v>
      </c>
      <c r="R16" s="9" t="s">
        <v>329</v>
      </c>
      <c r="S16" s="20" t="str">
        <f>HYPERLINK("#공종별내역서!A265","▶바로가기")</f>
        <v>▶바로가기</v>
      </c>
    </row>
    <row r="17" spans="1:13" ht="28.5" customHeight="1" x14ac:dyDescent="0.3">
      <c r="A17" s="8" t="s">
        <v>329</v>
      </c>
      <c r="B17" s="8" t="s">
        <v>329</v>
      </c>
      <c r="C17" s="8" t="s">
        <v>329</v>
      </c>
      <c r="D17" s="8" t="s">
        <v>329</v>
      </c>
      <c r="E17" s="8"/>
      <c r="F17" s="8"/>
      <c r="G17" s="8"/>
      <c r="H17" s="8"/>
      <c r="I17" s="8"/>
      <c r="J17" s="8"/>
      <c r="K17" s="8"/>
      <c r="L17" s="8"/>
      <c r="M17" s="8" t="s">
        <v>329</v>
      </c>
    </row>
    <row r="18" spans="1:13" ht="28.5" customHeight="1" x14ac:dyDescent="0.3">
      <c r="A18" s="8" t="s">
        <v>270</v>
      </c>
      <c r="B18" s="8" t="s">
        <v>329</v>
      </c>
      <c r="C18" s="8" t="s">
        <v>329</v>
      </c>
      <c r="D18" s="8">
        <v>1</v>
      </c>
      <c r="E18" s="2"/>
      <c r="F18" s="2"/>
      <c r="G18" s="2"/>
      <c r="H18" s="2"/>
      <c r="I18" s="2"/>
      <c r="J18" s="2"/>
      <c r="K18" s="2"/>
      <c r="L18" s="2"/>
      <c r="M18" s="7"/>
    </row>
    <row r="19" spans="1:13" ht="28.5" customHeight="1" x14ac:dyDescent="0.3">
      <c r="A19" s="19" t="s">
        <v>273</v>
      </c>
      <c r="B19" s="19" t="s">
        <v>329</v>
      </c>
      <c r="C19" s="19" t="s">
        <v>329</v>
      </c>
      <c r="D19" s="19">
        <v>1</v>
      </c>
      <c r="E19" s="19"/>
      <c r="F19" s="19"/>
      <c r="G19" s="19"/>
      <c r="H19" s="19"/>
      <c r="I19" s="19"/>
      <c r="J19" s="19"/>
      <c r="K19" s="19"/>
      <c r="L19" s="19"/>
      <c r="M19" s="19" t="s">
        <v>329</v>
      </c>
    </row>
    <row r="20" spans="1:13" ht="28.5" customHeight="1" x14ac:dyDescent="0.3">
      <c r="A20" s="19" t="s">
        <v>388</v>
      </c>
      <c r="B20" s="19" t="s">
        <v>329</v>
      </c>
      <c r="C20" s="19" t="s">
        <v>329</v>
      </c>
      <c r="D20" s="19">
        <v>1</v>
      </c>
      <c r="E20" s="19"/>
      <c r="F20" s="19"/>
      <c r="G20" s="19"/>
      <c r="H20" s="19"/>
      <c r="I20" s="19"/>
      <c r="J20" s="19"/>
      <c r="K20" s="19"/>
      <c r="L20" s="19"/>
      <c r="M20" s="19" t="s">
        <v>329</v>
      </c>
    </row>
    <row r="21" spans="1:13" ht="28.5" customHeight="1" x14ac:dyDescent="0.3">
      <c r="A21" s="19" t="s">
        <v>251</v>
      </c>
      <c r="B21" s="19" t="s">
        <v>329</v>
      </c>
      <c r="C21" s="19" t="s">
        <v>329</v>
      </c>
      <c r="D21" s="19">
        <v>1</v>
      </c>
      <c r="E21" s="19"/>
      <c r="F21" s="19"/>
      <c r="G21" s="19"/>
      <c r="H21" s="19"/>
      <c r="I21" s="19"/>
      <c r="J21" s="19"/>
      <c r="K21" s="19"/>
      <c r="L21" s="19"/>
      <c r="M21" s="19" t="s">
        <v>329</v>
      </c>
    </row>
    <row r="22" spans="1:13" ht="28.5" customHeight="1" x14ac:dyDescent="0.3">
      <c r="A22" s="19" t="s">
        <v>389</v>
      </c>
      <c r="B22" s="19" t="s">
        <v>329</v>
      </c>
      <c r="C22" s="19" t="s">
        <v>329</v>
      </c>
      <c r="D22" s="19">
        <v>1</v>
      </c>
      <c r="E22" s="19"/>
      <c r="F22" s="19"/>
      <c r="G22" s="19"/>
      <c r="H22" s="19"/>
      <c r="I22" s="19"/>
      <c r="J22" s="19"/>
      <c r="K22" s="19"/>
      <c r="L22" s="19"/>
      <c r="M22" s="19" t="s">
        <v>130</v>
      </c>
    </row>
    <row r="23" spans="1:13" ht="28.5" customHeight="1" x14ac:dyDescent="0.3">
      <c r="A23" s="8" t="s">
        <v>329</v>
      </c>
      <c r="B23" s="8" t="s">
        <v>329</v>
      </c>
      <c r="C23" s="8" t="s">
        <v>329</v>
      </c>
      <c r="D23" s="8" t="s">
        <v>329</v>
      </c>
      <c r="E23" s="8"/>
      <c r="F23" s="8"/>
      <c r="G23" s="8"/>
      <c r="H23" s="8"/>
      <c r="I23" s="8"/>
      <c r="J23" s="8"/>
      <c r="K23" s="8"/>
      <c r="L23" s="8"/>
      <c r="M23" s="8" t="s">
        <v>329</v>
      </c>
    </row>
    <row r="24" spans="1:13" ht="28.5" customHeight="1" x14ac:dyDescent="0.3">
      <c r="A24" s="8" t="s">
        <v>329</v>
      </c>
      <c r="B24" s="8" t="s">
        <v>329</v>
      </c>
      <c r="C24" s="8" t="s">
        <v>329</v>
      </c>
      <c r="D24" s="8" t="s">
        <v>329</v>
      </c>
      <c r="E24" s="8"/>
      <c r="F24" s="8"/>
      <c r="G24" s="8"/>
      <c r="H24" s="8"/>
      <c r="I24" s="8"/>
      <c r="J24" s="8"/>
      <c r="K24" s="8"/>
      <c r="L24" s="8"/>
      <c r="M24" s="8" t="s">
        <v>329</v>
      </c>
    </row>
    <row r="25" spans="1:13" ht="28.5" customHeight="1" x14ac:dyDescent="0.3">
      <c r="A25" s="8" t="s">
        <v>329</v>
      </c>
      <c r="B25" s="8" t="s">
        <v>329</v>
      </c>
      <c r="C25" s="8" t="s">
        <v>329</v>
      </c>
      <c r="D25" s="8" t="s">
        <v>329</v>
      </c>
      <c r="E25" s="8"/>
      <c r="F25" s="8"/>
      <c r="G25" s="8"/>
      <c r="H25" s="8"/>
      <c r="I25" s="8"/>
      <c r="J25" s="8"/>
      <c r="K25" s="8"/>
      <c r="L25" s="8"/>
      <c r="M25" s="8" t="s">
        <v>329</v>
      </c>
    </row>
    <row r="26" spans="1:13" ht="28.5" customHeight="1" x14ac:dyDescent="0.3">
      <c r="A26" s="8" t="s">
        <v>329</v>
      </c>
      <c r="B26" s="8" t="s">
        <v>329</v>
      </c>
      <c r="C26" s="8" t="s">
        <v>329</v>
      </c>
      <c r="D26" s="8" t="s">
        <v>329</v>
      </c>
      <c r="E26" s="8"/>
      <c r="F26" s="8"/>
      <c r="G26" s="8"/>
      <c r="H26" s="8"/>
      <c r="I26" s="8"/>
      <c r="J26" s="8"/>
      <c r="K26" s="8"/>
      <c r="L26" s="8"/>
      <c r="M26" s="8" t="s">
        <v>329</v>
      </c>
    </row>
    <row r="27" spans="1:13" ht="28.5" customHeight="1" x14ac:dyDescent="0.3">
      <c r="A27" s="8" t="s">
        <v>329</v>
      </c>
      <c r="B27" s="8" t="s">
        <v>329</v>
      </c>
      <c r="C27" s="8" t="s">
        <v>329</v>
      </c>
      <c r="D27" s="8" t="s">
        <v>329</v>
      </c>
      <c r="E27" s="8" t="s">
        <v>329</v>
      </c>
      <c r="F27" s="8" t="s">
        <v>329</v>
      </c>
      <c r="G27" s="8" t="s">
        <v>329</v>
      </c>
      <c r="H27" s="8" t="s">
        <v>329</v>
      </c>
      <c r="I27" s="8" t="s">
        <v>329</v>
      </c>
      <c r="J27" s="8" t="s">
        <v>329</v>
      </c>
      <c r="K27" s="8" t="s">
        <v>329</v>
      </c>
      <c r="L27" s="8" t="s">
        <v>329</v>
      </c>
      <c r="M27" s="8" t="s">
        <v>329</v>
      </c>
    </row>
    <row r="28" spans="1:13" ht="28.5" customHeight="1" x14ac:dyDescent="0.3">
      <c r="A28" s="8" t="s">
        <v>329</v>
      </c>
      <c r="B28" s="8" t="s">
        <v>329</v>
      </c>
      <c r="C28" s="8" t="s">
        <v>329</v>
      </c>
      <c r="D28" s="8" t="s">
        <v>329</v>
      </c>
      <c r="E28" s="8" t="s">
        <v>329</v>
      </c>
      <c r="F28" s="8" t="s">
        <v>329</v>
      </c>
      <c r="G28" s="8" t="s">
        <v>329</v>
      </c>
      <c r="H28" s="8" t="s">
        <v>329</v>
      </c>
      <c r="I28" s="8" t="s">
        <v>329</v>
      </c>
      <c r="J28" s="8" t="s">
        <v>329</v>
      </c>
      <c r="K28" s="8" t="s">
        <v>329</v>
      </c>
      <c r="L28" s="8" t="s">
        <v>329</v>
      </c>
      <c r="M28" s="8" t="s">
        <v>329</v>
      </c>
    </row>
    <row r="29" spans="1:13" ht="28.5" customHeight="1" x14ac:dyDescent="0.3">
      <c r="A29" s="8" t="s">
        <v>104</v>
      </c>
      <c r="B29" s="8" t="s">
        <v>329</v>
      </c>
      <c r="C29" s="8" t="s">
        <v>329</v>
      </c>
      <c r="D29" s="8" t="s">
        <v>329</v>
      </c>
      <c r="E29" s="8" t="s">
        <v>329</v>
      </c>
      <c r="F29" s="2">
        <f>F5+F18</f>
        <v>0</v>
      </c>
      <c r="G29" s="8" t="s">
        <v>329</v>
      </c>
      <c r="H29" s="2">
        <f>H5+H18</f>
        <v>0</v>
      </c>
      <c r="I29" s="8" t="s">
        <v>329</v>
      </c>
      <c r="J29" s="2">
        <f>J5+J18</f>
        <v>0</v>
      </c>
      <c r="K29" s="8" t="s">
        <v>329</v>
      </c>
      <c r="L29" s="2">
        <f>L5+L18</f>
        <v>0</v>
      </c>
      <c r="M29" s="8" t="s">
        <v>329</v>
      </c>
    </row>
  </sheetData>
  <mergeCells count="11"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  <mergeCell ref="M3:M4"/>
  </mergeCells>
  <phoneticPr fontId="6" type="noConversion"/>
  <pageMargins left="0.78694444894790649" right="0" top="0.39347222447395325" bottom="0.37694445252418518" header="0" footer="0"/>
  <pageSetup paperSize="9" scale="63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">
    <outlinePr summaryBelow="0"/>
  </sheetPr>
  <dimension ref="A1:AY448"/>
  <sheetViews>
    <sheetView view="pageBreakPreview" zoomScale="60" zoomScaleNormal="60" zoomScaleSheetLayoutView="100" workbookViewId="0">
      <selection activeCell="BE438" sqref="BE438"/>
    </sheetView>
  </sheetViews>
  <sheetFormatPr defaultColWidth="9.125"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51" width="9.125" hidden="1"/>
  </cols>
  <sheetData>
    <row r="1" spans="1:51" ht="30" customHeight="1" x14ac:dyDescent="0.3">
      <c r="A1" s="1" t="s">
        <v>259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</row>
    <row r="2" spans="1:51" ht="28.5" customHeight="1" x14ac:dyDescent="0.3">
      <c r="A2" s="28" t="s">
        <v>23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  <c r="Y2" s="28"/>
      <c r="Z2" s="28"/>
      <c r="AA2" s="28"/>
      <c r="AB2" s="28"/>
      <c r="AC2" s="28"/>
      <c r="AD2" s="28"/>
      <c r="AE2" s="28"/>
      <c r="AF2" s="28"/>
      <c r="AG2" s="28"/>
      <c r="AH2" s="28"/>
      <c r="AI2" s="28"/>
      <c r="AJ2" s="28"/>
      <c r="AK2" s="28"/>
      <c r="AL2" s="28"/>
      <c r="AM2" s="28"/>
      <c r="AN2" s="28"/>
      <c r="AO2" s="28"/>
      <c r="AP2" s="28"/>
      <c r="AQ2" s="28"/>
      <c r="AR2" s="28"/>
      <c r="AS2" s="28"/>
      <c r="AT2" s="28"/>
      <c r="AU2" s="28"/>
      <c r="AV2" s="28"/>
    </row>
    <row r="3" spans="1:51" ht="28.5" customHeight="1" x14ac:dyDescent="0.3">
      <c r="A3" s="39" t="s">
        <v>271</v>
      </c>
      <c r="B3" s="39" t="s">
        <v>380</v>
      </c>
      <c r="C3" s="39" t="s">
        <v>330</v>
      </c>
      <c r="D3" s="39" t="s">
        <v>320</v>
      </c>
      <c r="E3" s="30" t="s">
        <v>162</v>
      </c>
      <c r="F3" s="32"/>
      <c r="G3" s="30" t="s">
        <v>154</v>
      </c>
      <c r="H3" s="32"/>
      <c r="I3" s="30" t="s">
        <v>383</v>
      </c>
      <c r="J3" s="32"/>
      <c r="K3" s="30" t="s">
        <v>382</v>
      </c>
      <c r="L3" s="32"/>
      <c r="M3" s="39" t="s">
        <v>173</v>
      </c>
      <c r="N3" s="41" t="s">
        <v>171</v>
      </c>
      <c r="O3" s="42" t="s">
        <v>343</v>
      </c>
      <c r="P3" s="42" t="s">
        <v>332</v>
      </c>
      <c r="Q3" s="42" t="s">
        <v>185</v>
      </c>
      <c r="R3" s="42" t="s">
        <v>138</v>
      </c>
      <c r="S3" s="42" t="s">
        <v>360</v>
      </c>
      <c r="T3" s="42" t="s">
        <v>336</v>
      </c>
      <c r="U3" s="42" t="s">
        <v>337</v>
      </c>
      <c r="V3" s="42" t="s">
        <v>341</v>
      </c>
      <c r="W3" s="42" t="s">
        <v>290</v>
      </c>
      <c r="X3" s="42" t="s">
        <v>182</v>
      </c>
      <c r="Y3" s="42" t="s">
        <v>191</v>
      </c>
      <c r="Z3" s="42" t="s">
        <v>292</v>
      </c>
      <c r="AA3" s="42" t="s">
        <v>179</v>
      </c>
      <c r="AB3" s="42" t="s">
        <v>166</v>
      </c>
      <c r="AC3" s="42" t="s">
        <v>164</v>
      </c>
      <c r="AD3" s="42" t="s">
        <v>177</v>
      </c>
      <c r="AE3" s="42" t="s">
        <v>167</v>
      </c>
      <c r="AF3" s="42" t="s">
        <v>176</v>
      </c>
      <c r="AG3" s="42" t="s">
        <v>174</v>
      </c>
      <c r="AH3" s="42" t="s">
        <v>169</v>
      </c>
      <c r="AI3" s="42" t="s">
        <v>157</v>
      </c>
      <c r="AJ3" s="42" t="s">
        <v>165</v>
      </c>
      <c r="AK3" s="42" t="s">
        <v>189</v>
      </c>
      <c r="AL3" s="42" t="s">
        <v>168</v>
      </c>
      <c r="AM3" s="42" t="s">
        <v>181</v>
      </c>
      <c r="AN3" s="42" t="s">
        <v>190</v>
      </c>
      <c r="AO3" s="42" t="s">
        <v>170</v>
      </c>
      <c r="AP3" s="42" t="s">
        <v>175</v>
      </c>
      <c r="AQ3" s="42" t="s">
        <v>172</v>
      </c>
      <c r="AR3" s="42" t="s">
        <v>187</v>
      </c>
      <c r="AS3" s="42" t="s">
        <v>159</v>
      </c>
      <c r="AT3" s="42" t="s">
        <v>180</v>
      </c>
      <c r="AU3" s="42" t="s">
        <v>314</v>
      </c>
      <c r="AV3" s="42" t="s">
        <v>325</v>
      </c>
    </row>
    <row r="4" spans="1:51" ht="28.5" customHeight="1" x14ac:dyDescent="0.3">
      <c r="A4" s="40"/>
      <c r="B4" s="40"/>
      <c r="C4" s="40"/>
      <c r="D4" s="40"/>
      <c r="E4" s="10" t="s">
        <v>155</v>
      </c>
      <c r="F4" s="10" t="s">
        <v>178</v>
      </c>
      <c r="G4" s="10" t="s">
        <v>155</v>
      </c>
      <c r="H4" s="10" t="s">
        <v>178</v>
      </c>
      <c r="I4" s="10" t="s">
        <v>155</v>
      </c>
      <c r="J4" s="10" t="s">
        <v>178</v>
      </c>
      <c r="K4" s="10" t="s">
        <v>155</v>
      </c>
      <c r="L4" s="10" t="s">
        <v>178</v>
      </c>
      <c r="M4" s="40"/>
      <c r="N4" s="41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</row>
    <row r="5" spans="1:51" ht="28.5" customHeight="1" x14ac:dyDescent="0.3">
      <c r="A5" s="3" t="s">
        <v>349</v>
      </c>
      <c r="B5" s="8" t="s">
        <v>248</v>
      </c>
      <c r="C5" s="8"/>
      <c r="D5" s="8" t="s">
        <v>329</v>
      </c>
      <c r="E5" s="8"/>
      <c r="F5" s="8"/>
      <c r="G5" s="8"/>
      <c r="H5" s="8"/>
      <c r="I5" s="8"/>
      <c r="J5" s="8"/>
      <c r="K5" s="8"/>
      <c r="L5" s="8"/>
      <c r="M5" s="8"/>
      <c r="N5" s="14"/>
      <c r="Q5" s="15"/>
      <c r="R5" s="4"/>
      <c r="S5" s="4"/>
      <c r="AH5" s="15"/>
    </row>
    <row r="6" spans="1:51" ht="28.5" customHeight="1" x14ac:dyDescent="0.3">
      <c r="A6" s="8" t="s">
        <v>277</v>
      </c>
      <c r="B6" s="7"/>
      <c r="C6" s="8" t="s">
        <v>338</v>
      </c>
      <c r="D6" s="12">
        <v>690</v>
      </c>
      <c r="E6" s="5"/>
      <c r="F6" s="16"/>
      <c r="G6" s="5"/>
      <c r="H6" s="16"/>
      <c r="I6" s="5"/>
      <c r="J6" s="16"/>
      <c r="K6" s="5"/>
      <c r="L6" s="16"/>
      <c r="M6" s="7"/>
      <c r="N6" s="21"/>
      <c r="O6" s="15"/>
      <c r="P6" s="15"/>
      <c r="Q6" s="15"/>
      <c r="R6" s="4"/>
      <c r="S6" s="4"/>
      <c r="T6" s="15"/>
      <c r="U6" s="15"/>
      <c r="V6" s="15"/>
      <c r="W6" s="15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15"/>
      <c r="AV6" s="4"/>
      <c r="AX6" s="9"/>
      <c r="AY6" s="20"/>
    </row>
    <row r="7" spans="1:51" ht="28.5" customHeight="1" x14ac:dyDescent="0.3">
      <c r="A7" s="8" t="s">
        <v>103</v>
      </c>
      <c r="B7" s="7" t="s">
        <v>233</v>
      </c>
      <c r="C7" s="8" t="s">
        <v>327</v>
      </c>
      <c r="D7" s="12">
        <v>1</v>
      </c>
      <c r="E7" s="5"/>
      <c r="F7" s="16"/>
      <c r="G7" s="5"/>
      <c r="H7" s="16"/>
      <c r="I7" s="5"/>
      <c r="J7" s="16"/>
      <c r="K7" s="5"/>
      <c r="L7" s="16"/>
      <c r="M7" s="7"/>
      <c r="N7" s="21"/>
      <c r="O7" s="15"/>
      <c r="P7" s="15"/>
      <c r="Q7" s="15"/>
      <c r="R7" s="4"/>
      <c r="S7" s="4"/>
      <c r="T7" s="15"/>
      <c r="U7" s="15"/>
      <c r="V7" s="15"/>
      <c r="W7" s="15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15"/>
      <c r="AV7" s="4"/>
      <c r="AX7" s="9"/>
      <c r="AY7" s="20"/>
    </row>
    <row r="8" spans="1:51" ht="28.5" customHeight="1" x14ac:dyDescent="0.3">
      <c r="A8" s="8" t="s">
        <v>252</v>
      </c>
      <c r="B8" s="7" t="s">
        <v>379</v>
      </c>
      <c r="C8" s="8" t="s">
        <v>323</v>
      </c>
      <c r="D8" s="12">
        <v>4</v>
      </c>
      <c r="E8" s="5"/>
      <c r="F8" s="16"/>
      <c r="G8" s="5"/>
      <c r="H8" s="16"/>
      <c r="I8" s="5"/>
      <c r="J8" s="16"/>
      <c r="K8" s="5"/>
      <c r="L8" s="16"/>
      <c r="M8" s="7"/>
      <c r="N8" s="21"/>
      <c r="O8" s="18"/>
      <c r="P8" s="18"/>
      <c r="Q8" s="15"/>
      <c r="R8" s="4"/>
      <c r="S8" s="4"/>
      <c r="T8" s="15"/>
      <c r="U8" s="15"/>
      <c r="V8" s="15"/>
      <c r="W8" s="15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15"/>
      <c r="AV8" s="4"/>
      <c r="AX8" s="9"/>
      <c r="AY8" s="20"/>
    </row>
    <row r="9" spans="1:51" ht="28.5" customHeight="1" x14ac:dyDescent="0.3">
      <c r="A9" s="8" t="s">
        <v>329</v>
      </c>
      <c r="B9" s="8" t="s">
        <v>329</v>
      </c>
      <c r="C9" s="8" t="s">
        <v>329</v>
      </c>
      <c r="D9" s="16">
        <v>0</v>
      </c>
      <c r="E9" s="5"/>
      <c r="F9" s="16"/>
      <c r="G9" s="5"/>
      <c r="H9" s="16"/>
      <c r="I9" s="5"/>
      <c r="J9" s="16"/>
      <c r="K9" s="5"/>
      <c r="L9" s="16"/>
      <c r="M9" s="6"/>
      <c r="N9" s="8"/>
      <c r="O9" s="8"/>
      <c r="P9" s="8"/>
      <c r="AU9" s="15"/>
      <c r="AV9" s="4"/>
    </row>
    <row r="10" spans="1:51" ht="28.5" customHeight="1" x14ac:dyDescent="0.3">
      <c r="A10" s="8" t="s">
        <v>329</v>
      </c>
      <c r="B10" s="8" t="s">
        <v>329</v>
      </c>
      <c r="C10" s="8" t="s">
        <v>329</v>
      </c>
      <c r="D10" s="16">
        <v>0</v>
      </c>
      <c r="E10" s="5"/>
      <c r="F10" s="16"/>
      <c r="G10" s="5"/>
      <c r="H10" s="16"/>
      <c r="I10" s="5"/>
      <c r="J10" s="16"/>
      <c r="K10" s="5"/>
      <c r="L10" s="16"/>
      <c r="M10" s="6"/>
      <c r="N10" s="8"/>
      <c r="O10" s="8"/>
      <c r="P10" s="8"/>
      <c r="AU10" s="15"/>
      <c r="AV10" s="4"/>
    </row>
    <row r="11" spans="1:51" ht="28.5" customHeight="1" x14ac:dyDescent="0.3">
      <c r="A11" s="8" t="s">
        <v>329</v>
      </c>
      <c r="B11" s="8" t="s">
        <v>329</v>
      </c>
      <c r="C11" s="8" t="s">
        <v>329</v>
      </c>
      <c r="D11" s="16">
        <v>0</v>
      </c>
      <c r="E11" s="5"/>
      <c r="F11" s="16"/>
      <c r="G11" s="5"/>
      <c r="H11" s="16"/>
      <c r="I11" s="5"/>
      <c r="J11" s="16"/>
      <c r="K11" s="5"/>
      <c r="L11" s="16"/>
      <c r="M11" s="6"/>
      <c r="N11" s="8"/>
      <c r="O11" s="8"/>
      <c r="P11" s="8"/>
      <c r="AU11" s="15"/>
      <c r="AV11" s="4"/>
    </row>
    <row r="12" spans="1:51" ht="28.5" customHeight="1" x14ac:dyDescent="0.3">
      <c r="A12" s="8" t="s">
        <v>329</v>
      </c>
      <c r="B12" s="8" t="s">
        <v>329</v>
      </c>
      <c r="C12" s="8" t="s">
        <v>329</v>
      </c>
      <c r="D12" s="16">
        <v>0</v>
      </c>
      <c r="E12" s="5"/>
      <c r="F12" s="16"/>
      <c r="G12" s="5"/>
      <c r="H12" s="16"/>
      <c r="I12" s="5"/>
      <c r="J12" s="16"/>
      <c r="K12" s="5"/>
      <c r="L12" s="16"/>
      <c r="M12" s="6"/>
      <c r="N12" s="8"/>
      <c r="O12" s="8"/>
      <c r="P12" s="8"/>
      <c r="AU12" s="15"/>
      <c r="AV12" s="4"/>
    </row>
    <row r="13" spans="1:51" ht="28.5" customHeight="1" x14ac:dyDescent="0.3">
      <c r="A13" s="8" t="s">
        <v>329</v>
      </c>
      <c r="B13" s="8" t="s">
        <v>329</v>
      </c>
      <c r="C13" s="8" t="s">
        <v>329</v>
      </c>
      <c r="D13" s="16">
        <v>0</v>
      </c>
      <c r="E13" s="5"/>
      <c r="F13" s="16"/>
      <c r="G13" s="5"/>
      <c r="H13" s="16"/>
      <c r="I13" s="5"/>
      <c r="J13" s="16"/>
      <c r="K13" s="5"/>
      <c r="L13" s="16"/>
      <c r="M13" s="6"/>
      <c r="N13" s="8"/>
      <c r="O13" s="8"/>
      <c r="P13" s="8"/>
      <c r="AU13" s="15"/>
      <c r="AV13" s="4"/>
    </row>
    <row r="14" spans="1:51" ht="28.5" customHeight="1" x14ac:dyDescent="0.3">
      <c r="A14" s="8" t="s">
        <v>329</v>
      </c>
      <c r="B14" s="8" t="s">
        <v>329</v>
      </c>
      <c r="C14" s="8" t="s">
        <v>329</v>
      </c>
      <c r="D14" s="16">
        <v>0</v>
      </c>
      <c r="E14" s="5"/>
      <c r="F14" s="16"/>
      <c r="G14" s="5"/>
      <c r="H14" s="16"/>
      <c r="I14" s="5"/>
      <c r="J14" s="16"/>
      <c r="K14" s="5"/>
      <c r="L14" s="16"/>
      <c r="M14" s="6"/>
      <c r="N14" s="8"/>
      <c r="O14" s="8"/>
      <c r="P14" s="8"/>
      <c r="AU14" s="15"/>
      <c r="AV14" s="4"/>
    </row>
    <row r="15" spans="1:51" ht="28.5" customHeight="1" x14ac:dyDescent="0.3">
      <c r="A15" s="8" t="s">
        <v>329</v>
      </c>
      <c r="B15" s="8" t="s">
        <v>329</v>
      </c>
      <c r="C15" s="8" t="s">
        <v>329</v>
      </c>
      <c r="D15" s="16">
        <v>0</v>
      </c>
      <c r="E15" s="5"/>
      <c r="F15" s="16"/>
      <c r="G15" s="5"/>
      <c r="H15" s="16"/>
      <c r="I15" s="5"/>
      <c r="J15" s="16"/>
      <c r="K15" s="5"/>
      <c r="L15" s="16"/>
      <c r="M15" s="6"/>
      <c r="N15" s="8"/>
      <c r="O15" s="8"/>
      <c r="P15" s="8"/>
      <c r="AU15" s="15"/>
      <c r="AV15" s="4"/>
    </row>
    <row r="16" spans="1:51" ht="28.5" customHeight="1" x14ac:dyDescent="0.3">
      <c r="A16" s="8" t="s">
        <v>329</v>
      </c>
      <c r="B16" s="8" t="s">
        <v>329</v>
      </c>
      <c r="C16" s="8" t="s">
        <v>329</v>
      </c>
      <c r="D16" s="16">
        <v>0</v>
      </c>
      <c r="E16" s="5"/>
      <c r="F16" s="16"/>
      <c r="G16" s="5"/>
      <c r="H16" s="16"/>
      <c r="I16" s="5"/>
      <c r="J16" s="16"/>
      <c r="K16" s="5"/>
      <c r="L16" s="16"/>
      <c r="M16" s="6"/>
      <c r="N16" s="8"/>
      <c r="O16" s="8"/>
      <c r="P16" s="8"/>
      <c r="AU16" s="15"/>
      <c r="AV16" s="4"/>
    </row>
    <row r="17" spans="1:51" ht="28.5" customHeight="1" x14ac:dyDescent="0.3">
      <c r="A17" s="8" t="s">
        <v>329</v>
      </c>
      <c r="B17" s="8" t="s">
        <v>329</v>
      </c>
      <c r="C17" s="8" t="s">
        <v>329</v>
      </c>
      <c r="D17" s="16">
        <v>0</v>
      </c>
      <c r="E17" s="5"/>
      <c r="F17" s="16"/>
      <c r="G17" s="5"/>
      <c r="H17" s="16"/>
      <c r="I17" s="5"/>
      <c r="J17" s="16"/>
      <c r="K17" s="5"/>
      <c r="L17" s="16"/>
      <c r="M17" s="6"/>
      <c r="N17" s="8"/>
      <c r="O17" s="8"/>
      <c r="P17" s="8"/>
      <c r="AU17" s="15"/>
      <c r="AV17" s="4"/>
    </row>
    <row r="18" spans="1:51" ht="28.5" customHeight="1" x14ac:dyDescent="0.3">
      <c r="A18" s="8" t="s">
        <v>329</v>
      </c>
      <c r="B18" s="8" t="s">
        <v>329</v>
      </c>
      <c r="C18" s="8" t="s">
        <v>329</v>
      </c>
      <c r="D18" s="16">
        <v>0</v>
      </c>
      <c r="E18" s="5"/>
      <c r="F18" s="16"/>
      <c r="G18" s="5"/>
      <c r="H18" s="16"/>
      <c r="I18" s="5"/>
      <c r="J18" s="16"/>
      <c r="K18" s="5"/>
      <c r="L18" s="16"/>
      <c r="M18" s="6"/>
      <c r="N18" s="8"/>
      <c r="O18" s="8"/>
      <c r="P18" s="8"/>
      <c r="AU18" s="15"/>
      <c r="AV18" s="4"/>
    </row>
    <row r="19" spans="1:51" ht="28.5" customHeight="1" x14ac:dyDescent="0.3">
      <c r="A19" s="8" t="s">
        <v>329</v>
      </c>
      <c r="B19" s="8" t="s">
        <v>329</v>
      </c>
      <c r="C19" s="8" t="s">
        <v>329</v>
      </c>
      <c r="D19" s="16">
        <v>0</v>
      </c>
      <c r="E19" s="5"/>
      <c r="F19" s="16"/>
      <c r="G19" s="5"/>
      <c r="H19" s="16"/>
      <c r="I19" s="5"/>
      <c r="J19" s="16"/>
      <c r="K19" s="5"/>
      <c r="L19" s="16"/>
      <c r="M19" s="6"/>
      <c r="N19" s="8"/>
      <c r="O19" s="8"/>
      <c r="P19" s="8"/>
      <c r="AU19" s="15"/>
      <c r="AV19" s="4"/>
    </row>
    <row r="20" spans="1:51" ht="28.5" customHeight="1" x14ac:dyDescent="0.3">
      <c r="A20" s="8" t="s">
        <v>329</v>
      </c>
      <c r="B20" s="8" t="s">
        <v>329</v>
      </c>
      <c r="C20" s="8" t="s">
        <v>329</v>
      </c>
      <c r="D20" s="16">
        <v>0</v>
      </c>
      <c r="E20" s="5"/>
      <c r="F20" s="16"/>
      <c r="G20" s="5"/>
      <c r="H20" s="16"/>
      <c r="I20" s="5"/>
      <c r="J20" s="16"/>
      <c r="K20" s="5"/>
      <c r="L20" s="16"/>
      <c r="M20" s="6"/>
      <c r="N20" s="8"/>
      <c r="O20" s="8"/>
      <c r="P20" s="8"/>
      <c r="AU20" s="15"/>
      <c r="AV20" s="4"/>
    </row>
    <row r="21" spans="1:51" ht="28.5" customHeight="1" x14ac:dyDescent="0.3">
      <c r="A21" s="8" t="s">
        <v>329</v>
      </c>
      <c r="B21" s="8" t="s">
        <v>329</v>
      </c>
      <c r="C21" s="8" t="s">
        <v>329</v>
      </c>
      <c r="D21" s="16">
        <v>0</v>
      </c>
      <c r="E21" s="5"/>
      <c r="F21" s="16"/>
      <c r="G21" s="5"/>
      <c r="H21" s="16"/>
      <c r="I21" s="5"/>
      <c r="J21" s="16"/>
      <c r="K21" s="5"/>
      <c r="L21" s="16"/>
      <c r="M21" s="6"/>
      <c r="N21" s="8"/>
      <c r="O21" s="8"/>
      <c r="P21" s="8"/>
      <c r="AU21" s="15"/>
      <c r="AV21" s="4"/>
    </row>
    <row r="22" spans="1:51" ht="28.5" customHeight="1" x14ac:dyDescent="0.3">
      <c r="A22" s="8" t="s">
        <v>329</v>
      </c>
      <c r="B22" s="8" t="s">
        <v>329</v>
      </c>
      <c r="C22" s="8" t="s">
        <v>329</v>
      </c>
      <c r="D22" s="16">
        <v>0</v>
      </c>
      <c r="E22" s="5"/>
      <c r="F22" s="16"/>
      <c r="G22" s="5"/>
      <c r="H22" s="16"/>
      <c r="I22" s="5"/>
      <c r="J22" s="16"/>
      <c r="K22" s="5"/>
      <c r="L22" s="16"/>
      <c r="M22" s="6"/>
      <c r="N22" s="8"/>
      <c r="O22" s="8"/>
      <c r="P22" s="8"/>
      <c r="AU22" s="15"/>
      <c r="AV22" s="4"/>
    </row>
    <row r="23" spans="1:51" ht="28.5" customHeight="1" x14ac:dyDescent="0.3">
      <c r="A23" s="8" t="s">
        <v>329</v>
      </c>
      <c r="B23" s="8" t="s">
        <v>329</v>
      </c>
      <c r="C23" s="8" t="s">
        <v>329</v>
      </c>
      <c r="D23" s="16">
        <v>0</v>
      </c>
      <c r="E23" s="5"/>
      <c r="F23" s="16"/>
      <c r="G23" s="5"/>
      <c r="H23" s="16"/>
      <c r="I23" s="5"/>
      <c r="J23" s="16"/>
      <c r="K23" s="5"/>
      <c r="L23" s="16"/>
      <c r="M23" s="6"/>
      <c r="N23" s="8"/>
      <c r="O23" s="8"/>
      <c r="P23" s="8"/>
      <c r="AU23" s="15"/>
      <c r="AV23" s="4"/>
    </row>
    <row r="24" spans="1:51" ht="28.5" customHeight="1" x14ac:dyDescent="0.3">
      <c r="A24" s="8" t="s">
        <v>329</v>
      </c>
      <c r="B24" s="8" t="s">
        <v>329</v>
      </c>
      <c r="C24" s="8" t="s">
        <v>329</v>
      </c>
      <c r="D24" s="16">
        <v>0</v>
      </c>
      <c r="E24" s="5"/>
      <c r="F24" s="16"/>
      <c r="G24" s="5"/>
      <c r="H24" s="16"/>
      <c r="I24" s="5"/>
      <c r="J24" s="16"/>
      <c r="K24" s="5"/>
      <c r="L24" s="16"/>
      <c r="M24" s="6"/>
      <c r="N24" s="8"/>
      <c r="O24" s="8"/>
      <c r="P24" s="8"/>
      <c r="AU24" s="15"/>
      <c r="AV24" s="4"/>
    </row>
    <row r="25" spans="1:51" ht="28.5" customHeight="1" x14ac:dyDescent="0.3">
      <c r="A25" s="8" t="s">
        <v>329</v>
      </c>
      <c r="B25" s="8" t="s">
        <v>329</v>
      </c>
      <c r="C25" s="8" t="s">
        <v>329</v>
      </c>
      <c r="D25" s="16">
        <v>0</v>
      </c>
      <c r="E25" s="5"/>
      <c r="F25" s="16"/>
      <c r="G25" s="5"/>
      <c r="H25" s="16"/>
      <c r="I25" s="5"/>
      <c r="J25" s="16"/>
      <c r="K25" s="5"/>
      <c r="L25" s="16"/>
      <c r="M25" s="6"/>
      <c r="N25" s="8"/>
      <c r="O25" s="8"/>
      <c r="P25" s="8"/>
      <c r="AU25" s="15"/>
      <c r="AV25" s="4"/>
    </row>
    <row r="26" spans="1:51" ht="28.5" customHeight="1" x14ac:dyDescent="0.3">
      <c r="A26" s="8" t="s">
        <v>329</v>
      </c>
      <c r="B26" s="8" t="s">
        <v>329</v>
      </c>
      <c r="C26" s="8" t="s">
        <v>329</v>
      </c>
      <c r="D26" s="16">
        <v>0</v>
      </c>
      <c r="E26" s="5"/>
      <c r="F26" s="16"/>
      <c r="G26" s="5"/>
      <c r="H26" s="16"/>
      <c r="I26" s="5"/>
      <c r="J26" s="16"/>
      <c r="K26" s="5"/>
      <c r="L26" s="16"/>
      <c r="M26" s="6"/>
      <c r="N26" s="8"/>
      <c r="O26" s="8"/>
      <c r="P26" s="8"/>
      <c r="AU26" s="15"/>
      <c r="AV26" s="4"/>
    </row>
    <row r="27" spans="1:51" ht="28.5" customHeight="1" x14ac:dyDescent="0.3">
      <c r="A27" s="8" t="s">
        <v>329</v>
      </c>
      <c r="B27" s="8" t="s">
        <v>329</v>
      </c>
      <c r="C27" s="8" t="s">
        <v>329</v>
      </c>
      <c r="D27" s="16">
        <v>0</v>
      </c>
      <c r="E27" s="5"/>
      <c r="F27" s="16"/>
      <c r="G27" s="5"/>
      <c r="H27" s="16"/>
      <c r="I27" s="5"/>
      <c r="J27" s="16"/>
      <c r="K27" s="5"/>
      <c r="L27" s="16"/>
      <c r="M27" s="6"/>
      <c r="N27" s="8"/>
      <c r="O27" s="8"/>
      <c r="P27" s="8"/>
      <c r="AU27" s="15"/>
      <c r="AV27" s="4"/>
    </row>
    <row r="28" spans="1:51" ht="28.5" customHeight="1" x14ac:dyDescent="0.3">
      <c r="A28" s="8" t="s">
        <v>329</v>
      </c>
      <c r="B28" s="8" t="s">
        <v>329</v>
      </c>
      <c r="C28" s="8" t="s">
        <v>329</v>
      </c>
      <c r="D28" s="16">
        <v>0</v>
      </c>
      <c r="E28" s="5"/>
      <c r="F28" s="16"/>
      <c r="G28" s="5"/>
      <c r="H28" s="16"/>
      <c r="I28" s="5"/>
      <c r="J28" s="16"/>
      <c r="K28" s="5"/>
      <c r="L28" s="16"/>
      <c r="M28" s="6"/>
      <c r="N28" s="8"/>
      <c r="O28" s="8"/>
      <c r="P28" s="8"/>
      <c r="AU28" s="15"/>
      <c r="AV28" s="4"/>
    </row>
    <row r="29" spans="1:51" ht="28.5" customHeight="1" x14ac:dyDescent="0.3">
      <c r="A29" s="8" t="s">
        <v>329</v>
      </c>
      <c r="B29" s="8" t="s">
        <v>329</v>
      </c>
      <c r="C29" s="8" t="s">
        <v>329</v>
      </c>
      <c r="D29" s="16">
        <v>0</v>
      </c>
      <c r="E29" s="5"/>
      <c r="F29" s="16"/>
      <c r="G29" s="5"/>
      <c r="H29" s="16"/>
      <c r="I29" s="5"/>
      <c r="J29" s="16"/>
      <c r="K29" s="5"/>
      <c r="L29" s="16"/>
      <c r="M29" s="6"/>
      <c r="N29" s="8"/>
      <c r="O29" s="8"/>
      <c r="P29" s="8"/>
      <c r="AU29" s="15"/>
      <c r="AV29" s="4"/>
    </row>
    <row r="30" spans="1:51" ht="28.5" customHeight="1" x14ac:dyDescent="0.3">
      <c r="A30" s="8" t="s">
        <v>104</v>
      </c>
      <c r="B30" s="8" t="s">
        <v>329</v>
      </c>
      <c r="C30" s="8" t="s">
        <v>329</v>
      </c>
      <c r="D30" s="8" t="s">
        <v>329</v>
      </c>
      <c r="E30" s="17"/>
      <c r="F30" s="16"/>
      <c r="G30" s="16"/>
      <c r="H30" s="16"/>
      <c r="I30" s="16"/>
      <c r="J30" s="16"/>
      <c r="K30" s="13"/>
      <c r="L30" s="16"/>
      <c r="M30" s="8"/>
    </row>
    <row r="31" spans="1:51" ht="28.5" customHeight="1" x14ac:dyDescent="0.3">
      <c r="A31" s="3" t="s">
        <v>265</v>
      </c>
      <c r="B31" s="8" t="s">
        <v>248</v>
      </c>
      <c r="C31" s="8"/>
      <c r="D31" s="8" t="s">
        <v>329</v>
      </c>
      <c r="E31" s="8"/>
      <c r="F31" s="8"/>
      <c r="G31" s="8"/>
      <c r="H31" s="8"/>
      <c r="I31" s="8"/>
      <c r="J31" s="8"/>
      <c r="K31" s="8"/>
      <c r="L31" s="8"/>
      <c r="M31" s="8"/>
      <c r="N31" s="14"/>
      <c r="Q31" s="15"/>
      <c r="R31" s="4"/>
      <c r="S31" s="4"/>
      <c r="AH31" s="15"/>
    </row>
    <row r="32" spans="1:51" ht="28.5" customHeight="1" x14ac:dyDescent="0.3">
      <c r="A32" s="8" t="s">
        <v>216</v>
      </c>
      <c r="B32" s="7" t="s">
        <v>387</v>
      </c>
      <c r="C32" s="8" t="s">
        <v>338</v>
      </c>
      <c r="D32" s="12">
        <v>43</v>
      </c>
      <c r="E32" s="5"/>
      <c r="F32" s="16"/>
      <c r="G32" s="5"/>
      <c r="H32" s="16"/>
      <c r="I32" s="5"/>
      <c r="J32" s="16"/>
      <c r="K32" s="5"/>
      <c r="L32" s="16"/>
      <c r="M32" s="7"/>
      <c r="N32" s="21"/>
      <c r="O32" s="18"/>
      <c r="P32" s="18"/>
      <c r="Q32" s="15"/>
      <c r="R32" s="4"/>
      <c r="S32" s="4"/>
      <c r="T32" s="15"/>
      <c r="U32" s="15"/>
      <c r="V32" s="15"/>
      <c r="W32" s="15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15"/>
      <c r="AV32" s="4"/>
      <c r="AX32" s="9"/>
      <c r="AY32" s="20"/>
    </row>
    <row r="33" spans="1:48" ht="28.5" customHeight="1" x14ac:dyDescent="0.3">
      <c r="A33" s="8" t="s">
        <v>329</v>
      </c>
      <c r="B33" s="8" t="s">
        <v>329</v>
      </c>
      <c r="C33" s="8" t="s">
        <v>329</v>
      </c>
      <c r="D33" s="16">
        <v>0</v>
      </c>
      <c r="E33" s="5"/>
      <c r="F33" s="16"/>
      <c r="G33" s="5"/>
      <c r="H33" s="16"/>
      <c r="I33" s="5"/>
      <c r="J33" s="16"/>
      <c r="K33" s="5"/>
      <c r="L33" s="16"/>
      <c r="M33" s="6"/>
      <c r="N33" s="8"/>
      <c r="O33" s="8"/>
      <c r="P33" s="8"/>
      <c r="AU33" s="15"/>
      <c r="AV33" s="4"/>
    </row>
    <row r="34" spans="1:48" ht="28.5" customHeight="1" x14ac:dyDescent="0.3">
      <c r="A34" s="8" t="s">
        <v>329</v>
      </c>
      <c r="B34" s="8" t="s">
        <v>329</v>
      </c>
      <c r="C34" s="8" t="s">
        <v>329</v>
      </c>
      <c r="D34" s="16">
        <v>0</v>
      </c>
      <c r="E34" s="5"/>
      <c r="F34" s="16"/>
      <c r="G34" s="5"/>
      <c r="H34" s="16"/>
      <c r="I34" s="5"/>
      <c r="J34" s="16"/>
      <c r="K34" s="5"/>
      <c r="L34" s="16"/>
      <c r="M34" s="6"/>
      <c r="N34" s="8"/>
      <c r="O34" s="8"/>
      <c r="P34" s="8"/>
      <c r="AU34" s="15"/>
      <c r="AV34" s="4"/>
    </row>
    <row r="35" spans="1:48" ht="28.5" customHeight="1" x14ac:dyDescent="0.3">
      <c r="A35" s="8" t="s">
        <v>329</v>
      </c>
      <c r="B35" s="8" t="s">
        <v>329</v>
      </c>
      <c r="C35" s="8" t="s">
        <v>329</v>
      </c>
      <c r="D35" s="16">
        <v>0</v>
      </c>
      <c r="E35" s="5"/>
      <c r="F35" s="16"/>
      <c r="G35" s="5"/>
      <c r="H35" s="16"/>
      <c r="I35" s="5"/>
      <c r="J35" s="16"/>
      <c r="K35" s="5"/>
      <c r="L35" s="16"/>
      <c r="M35" s="6"/>
      <c r="N35" s="8"/>
      <c r="O35" s="8"/>
      <c r="P35" s="8"/>
      <c r="AU35" s="15"/>
      <c r="AV35" s="4"/>
    </row>
    <row r="36" spans="1:48" ht="28.5" customHeight="1" x14ac:dyDescent="0.3">
      <c r="A36" s="8" t="s">
        <v>329</v>
      </c>
      <c r="B36" s="8" t="s">
        <v>329</v>
      </c>
      <c r="C36" s="8" t="s">
        <v>329</v>
      </c>
      <c r="D36" s="16">
        <v>0</v>
      </c>
      <c r="E36" s="5"/>
      <c r="F36" s="16"/>
      <c r="G36" s="5"/>
      <c r="H36" s="16"/>
      <c r="I36" s="5"/>
      <c r="J36" s="16"/>
      <c r="K36" s="5"/>
      <c r="L36" s="16"/>
      <c r="M36" s="6"/>
      <c r="N36" s="8"/>
      <c r="O36" s="8"/>
      <c r="P36" s="8"/>
      <c r="AU36" s="15"/>
      <c r="AV36" s="4"/>
    </row>
    <row r="37" spans="1:48" ht="28.5" customHeight="1" x14ac:dyDescent="0.3">
      <c r="A37" s="8" t="s">
        <v>329</v>
      </c>
      <c r="B37" s="8" t="s">
        <v>329</v>
      </c>
      <c r="C37" s="8" t="s">
        <v>329</v>
      </c>
      <c r="D37" s="16">
        <v>0</v>
      </c>
      <c r="E37" s="5"/>
      <c r="F37" s="16"/>
      <c r="G37" s="5"/>
      <c r="H37" s="16"/>
      <c r="I37" s="5"/>
      <c r="J37" s="16"/>
      <c r="K37" s="5"/>
      <c r="L37" s="16"/>
      <c r="M37" s="6"/>
      <c r="N37" s="8"/>
      <c r="O37" s="8"/>
      <c r="P37" s="8"/>
      <c r="AU37" s="15"/>
      <c r="AV37" s="4"/>
    </row>
    <row r="38" spans="1:48" ht="28.5" customHeight="1" x14ac:dyDescent="0.3">
      <c r="A38" s="8" t="s">
        <v>329</v>
      </c>
      <c r="B38" s="8" t="s">
        <v>329</v>
      </c>
      <c r="C38" s="8" t="s">
        <v>329</v>
      </c>
      <c r="D38" s="16">
        <v>0</v>
      </c>
      <c r="E38" s="5"/>
      <c r="F38" s="16"/>
      <c r="G38" s="5"/>
      <c r="H38" s="16"/>
      <c r="I38" s="5"/>
      <c r="J38" s="16"/>
      <c r="K38" s="5"/>
      <c r="L38" s="16"/>
      <c r="M38" s="6"/>
      <c r="N38" s="8"/>
      <c r="O38" s="8"/>
      <c r="P38" s="8"/>
      <c r="AU38" s="15"/>
      <c r="AV38" s="4"/>
    </row>
    <row r="39" spans="1:48" ht="28.5" customHeight="1" x14ac:dyDescent="0.3">
      <c r="A39" s="8" t="s">
        <v>329</v>
      </c>
      <c r="B39" s="8" t="s">
        <v>329</v>
      </c>
      <c r="C39" s="8" t="s">
        <v>329</v>
      </c>
      <c r="D39" s="16">
        <v>0</v>
      </c>
      <c r="E39" s="5"/>
      <c r="F39" s="16"/>
      <c r="G39" s="5"/>
      <c r="H39" s="16"/>
      <c r="I39" s="5"/>
      <c r="J39" s="16"/>
      <c r="K39" s="5"/>
      <c r="L39" s="16"/>
      <c r="M39" s="6"/>
      <c r="N39" s="8"/>
      <c r="O39" s="8"/>
      <c r="P39" s="8"/>
      <c r="AU39" s="15"/>
      <c r="AV39" s="4"/>
    </row>
    <row r="40" spans="1:48" ht="28.5" customHeight="1" x14ac:dyDescent="0.3">
      <c r="A40" s="8" t="s">
        <v>329</v>
      </c>
      <c r="B40" s="8" t="s">
        <v>329</v>
      </c>
      <c r="C40" s="8" t="s">
        <v>329</v>
      </c>
      <c r="D40" s="16">
        <v>0</v>
      </c>
      <c r="E40" s="5"/>
      <c r="F40" s="16"/>
      <c r="G40" s="5"/>
      <c r="H40" s="16"/>
      <c r="I40" s="5"/>
      <c r="J40" s="16"/>
      <c r="K40" s="5"/>
      <c r="L40" s="16"/>
      <c r="M40" s="6"/>
      <c r="N40" s="8"/>
      <c r="O40" s="8"/>
      <c r="P40" s="8"/>
      <c r="AU40" s="15"/>
      <c r="AV40" s="4"/>
    </row>
    <row r="41" spans="1:48" ht="28.5" customHeight="1" x14ac:dyDescent="0.3">
      <c r="A41" s="8" t="s">
        <v>329</v>
      </c>
      <c r="B41" s="8" t="s">
        <v>329</v>
      </c>
      <c r="C41" s="8" t="s">
        <v>329</v>
      </c>
      <c r="D41" s="16">
        <v>0</v>
      </c>
      <c r="E41" s="5"/>
      <c r="F41" s="16"/>
      <c r="G41" s="5"/>
      <c r="H41" s="16"/>
      <c r="I41" s="5"/>
      <c r="J41" s="16"/>
      <c r="K41" s="5"/>
      <c r="L41" s="16"/>
      <c r="M41" s="6"/>
      <c r="N41" s="8"/>
      <c r="O41" s="8"/>
      <c r="P41" s="8"/>
      <c r="AU41" s="15"/>
      <c r="AV41" s="4"/>
    </row>
    <row r="42" spans="1:48" ht="28.5" customHeight="1" x14ac:dyDescent="0.3">
      <c r="A42" s="8" t="s">
        <v>329</v>
      </c>
      <c r="B42" s="8" t="s">
        <v>329</v>
      </c>
      <c r="C42" s="8" t="s">
        <v>329</v>
      </c>
      <c r="D42" s="16">
        <v>0</v>
      </c>
      <c r="E42" s="5"/>
      <c r="F42" s="16"/>
      <c r="G42" s="5"/>
      <c r="H42" s="16"/>
      <c r="I42" s="5"/>
      <c r="J42" s="16"/>
      <c r="K42" s="5"/>
      <c r="L42" s="16"/>
      <c r="M42" s="6"/>
      <c r="N42" s="8"/>
      <c r="O42" s="8"/>
      <c r="P42" s="8"/>
      <c r="AU42" s="15"/>
      <c r="AV42" s="4"/>
    </row>
    <row r="43" spans="1:48" ht="28.5" customHeight="1" x14ac:dyDescent="0.3">
      <c r="A43" s="8" t="s">
        <v>329</v>
      </c>
      <c r="B43" s="8" t="s">
        <v>329</v>
      </c>
      <c r="C43" s="8" t="s">
        <v>329</v>
      </c>
      <c r="D43" s="16">
        <v>0</v>
      </c>
      <c r="E43" s="5"/>
      <c r="F43" s="16"/>
      <c r="G43" s="5"/>
      <c r="H43" s="16"/>
      <c r="I43" s="5"/>
      <c r="J43" s="16"/>
      <c r="K43" s="5"/>
      <c r="L43" s="16"/>
      <c r="M43" s="6"/>
      <c r="N43" s="8"/>
      <c r="O43" s="8"/>
      <c r="P43" s="8"/>
      <c r="AU43" s="15"/>
      <c r="AV43" s="4"/>
    </row>
    <row r="44" spans="1:48" ht="28.5" customHeight="1" x14ac:dyDescent="0.3">
      <c r="A44" s="8" t="s">
        <v>329</v>
      </c>
      <c r="B44" s="8" t="s">
        <v>329</v>
      </c>
      <c r="C44" s="8" t="s">
        <v>329</v>
      </c>
      <c r="D44" s="16">
        <v>0</v>
      </c>
      <c r="E44" s="5"/>
      <c r="F44" s="16"/>
      <c r="G44" s="5"/>
      <c r="H44" s="16"/>
      <c r="I44" s="5"/>
      <c r="J44" s="16"/>
      <c r="K44" s="5"/>
      <c r="L44" s="16"/>
      <c r="M44" s="6"/>
      <c r="N44" s="8"/>
      <c r="O44" s="8"/>
      <c r="P44" s="8"/>
      <c r="AU44" s="15"/>
      <c r="AV44" s="4"/>
    </row>
    <row r="45" spans="1:48" ht="28.5" customHeight="1" x14ac:dyDescent="0.3">
      <c r="A45" s="8" t="s">
        <v>329</v>
      </c>
      <c r="B45" s="8" t="s">
        <v>329</v>
      </c>
      <c r="C45" s="8" t="s">
        <v>329</v>
      </c>
      <c r="D45" s="16">
        <v>0</v>
      </c>
      <c r="E45" s="5"/>
      <c r="F45" s="16"/>
      <c r="G45" s="5"/>
      <c r="H45" s="16"/>
      <c r="I45" s="5"/>
      <c r="J45" s="16"/>
      <c r="K45" s="5"/>
      <c r="L45" s="16"/>
      <c r="M45" s="6"/>
      <c r="N45" s="8"/>
      <c r="O45" s="8"/>
      <c r="P45" s="8"/>
      <c r="AU45" s="15"/>
      <c r="AV45" s="4"/>
    </row>
    <row r="46" spans="1:48" ht="28.5" customHeight="1" x14ac:dyDescent="0.3">
      <c r="A46" s="8" t="s">
        <v>329</v>
      </c>
      <c r="B46" s="8" t="s">
        <v>329</v>
      </c>
      <c r="C46" s="8" t="s">
        <v>329</v>
      </c>
      <c r="D46" s="16">
        <v>0</v>
      </c>
      <c r="E46" s="5"/>
      <c r="F46" s="16"/>
      <c r="G46" s="5"/>
      <c r="H46" s="16"/>
      <c r="I46" s="5"/>
      <c r="J46" s="16"/>
      <c r="K46" s="5"/>
      <c r="L46" s="16"/>
      <c r="M46" s="6"/>
      <c r="N46" s="8"/>
      <c r="O46" s="8"/>
      <c r="P46" s="8"/>
      <c r="AU46" s="15"/>
      <c r="AV46" s="4"/>
    </row>
    <row r="47" spans="1:48" ht="28.5" customHeight="1" x14ac:dyDescent="0.3">
      <c r="A47" s="8" t="s">
        <v>329</v>
      </c>
      <c r="B47" s="8" t="s">
        <v>329</v>
      </c>
      <c r="C47" s="8" t="s">
        <v>329</v>
      </c>
      <c r="D47" s="16">
        <v>0</v>
      </c>
      <c r="E47" s="5"/>
      <c r="F47" s="16"/>
      <c r="G47" s="5"/>
      <c r="H47" s="16"/>
      <c r="I47" s="5"/>
      <c r="J47" s="16"/>
      <c r="K47" s="5"/>
      <c r="L47" s="16"/>
      <c r="M47" s="6"/>
      <c r="N47" s="8"/>
      <c r="O47" s="8"/>
      <c r="P47" s="8"/>
      <c r="AU47" s="15"/>
      <c r="AV47" s="4"/>
    </row>
    <row r="48" spans="1:48" ht="28.5" customHeight="1" x14ac:dyDescent="0.3">
      <c r="A48" s="8" t="s">
        <v>329</v>
      </c>
      <c r="B48" s="8" t="s">
        <v>329</v>
      </c>
      <c r="C48" s="8" t="s">
        <v>329</v>
      </c>
      <c r="D48" s="16">
        <v>0</v>
      </c>
      <c r="E48" s="5"/>
      <c r="F48" s="16"/>
      <c r="G48" s="5"/>
      <c r="H48" s="16"/>
      <c r="I48" s="5"/>
      <c r="J48" s="16"/>
      <c r="K48" s="5"/>
      <c r="L48" s="16"/>
      <c r="M48" s="6"/>
      <c r="N48" s="8"/>
      <c r="O48" s="8"/>
      <c r="P48" s="8"/>
      <c r="AU48" s="15"/>
      <c r="AV48" s="4"/>
    </row>
    <row r="49" spans="1:51" ht="28.5" customHeight="1" x14ac:dyDescent="0.3">
      <c r="A49" s="8" t="s">
        <v>329</v>
      </c>
      <c r="B49" s="8" t="s">
        <v>329</v>
      </c>
      <c r="C49" s="8" t="s">
        <v>329</v>
      </c>
      <c r="D49" s="16">
        <v>0</v>
      </c>
      <c r="E49" s="5"/>
      <c r="F49" s="16"/>
      <c r="G49" s="5"/>
      <c r="H49" s="16"/>
      <c r="I49" s="5"/>
      <c r="J49" s="16"/>
      <c r="K49" s="5"/>
      <c r="L49" s="16"/>
      <c r="M49" s="6"/>
      <c r="N49" s="8"/>
      <c r="O49" s="8"/>
      <c r="P49" s="8"/>
      <c r="AU49" s="15"/>
      <c r="AV49" s="4"/>
    </row>
    <row r="50" spans="1:51" ht="28.5" customHeight="1" x14ac:dyDescent="0.3">
      <c r="A50" s="8" t="s">
        <v>329</v>
      </c>
      <c r="B50" s="8" t="s">
        <v>329</v>
      </c>
      <c r="C50" s="8" t="s">
        <v>329</v>
      </c>
      <c r="D50" s="16">
        <v>0</v>
      </c>
      <c r="E50" s="5"/>
      <c r="F50" s="16"/>
      <c r="G50" s="5"/>
      <c r="H50" s="16"/>
      <c r="I50" s="5"/>
      <c r="J50" s="16"/>
      <c r="K50" s="5"/>
      <c r="L50" s="16"/>
      <c r="M50" s="6"/>
      <c r="N50" s="8"/>
      <c r="O50" s="8"/>
      <c r="P50" s="8"/>
      <c r="AU50" s="15"/>
      <c r="AV50" s="4"/>
    </row>
    <row r="51" spans="1:51" ht="28.5" customHeight="1" x14ac:dyDescent="0.3">
      <c r="A51" s="8" t="s">
        <v>329</v>
      </c>
      <c r="B51" s="8" t="s">
        <v>329</v>
      </c>
      <c r="C51" s="8" t="s">
        <v>329</v>
      </c>
      <c r="D51" s="16">
        <v>0</v>
      </c>
      <c r="E51" s="5"/>
      <c r="F51" s="16"/>
      <c r="G51" s="5"/>
      <c r="H51" s="16"/>
      <c r="I51" s="5"/>
      <c r="J51" s="16"/>
      <c r="K51" s="5"/>
      <c r="L51" s="16"/>
      <c r="M51" s="6"/>
      <c r="N51" s="8"/>
      <c r="O51" s="8"/>
      <c r="P51" s="8"/>
      <c r="AU51" s="15"/>
      <c r="AV51" s="4"/>
    </row>
    <row r="52" spans="1:51" ht="28.5" customHeight="1" x14ac:dyDescent="0.3">
      <c r="A52" s="8" t="s">
        <v>329</v>
      </c>
      <c r="B52" s="8" t="s">
        <v>329</v>
      </c>
      <c r="C52" s="8" t="s">
        <v>329</v>
      </c>
      <c r="D52" s="16">
        <v>0</v>
      </c>
      <c r="E52" s="5"/>
      <c r="F52" s="16"/>
      <c r="G52" s="5"/>
      <c r="H52" s="16"/>
      <c r="I52" s="5"/>
      <c r="J52" s="16"/>
      <c r="K52" s="5"/>
      <c r="L52" s="16"/>
      <c r="M52" s="6"/>
      <c r="N52" s="8"/>
      <c r="O52" s="8"/>
      <c r="P52" s="8"/>
      <c r="AU52" s="15"/>
      <c r="AV52" s="4"/>
    </row>
    <row r="53" spans="1:51" ht="28.5" customHeight="1" x14ac:dyDescent="0.3">
      <c r="A53" s="8" t="s">
        <v>329</v>
      </c>
      <c r="B53" s="8" t="s">
        <v>329</v>
      </c>
      <c r="C53" s="8" t="s">
        <v>329</v>
      </c>
      <c r="D53" s="16">
        <v>0</v>
      </c>
      <c r="E53" s="5"/>
      <c r="F53" s="16"/>
      <c r="G53" s="5"/>
      <c r="H53" s="16"/>
      <c r="I53" s="5"/>
      <c r="J53" s="16"/>
      <c r="K53" s="5"/>
      <c r="L53" s="16"/>
      <c r="M53" s="6"/>
      <c r="N53" s="8"/>
      <c r="O53" s="8"/>
      <c r="P53" s="8"/>
      <c r="AU53" s="15"/>
      <c r="AV53" s="4"/>
    </row>
    <row r="54" spans="1:51" ht="28.5" customHeight="1" x14ac:dyDescent="0.3">
      <c r="A54" s="8" t="s">
        <v>329</v>
      </c>
      <c r="B54" s="8" t="s">
        <v>329</v>
      </c>
      <c r="C54" s="8" t="s">
        <v>329</v>
      </c>
      <c r="D54" s="16">
        <v>0</v>
      </c>
      <c r="E54" s="5"/>
      <c r="F54" s="16"/>
      <c r="G54" s="5"/>
      <c r="H54" s="16"/>
      <c r="I54" s="5"/>
      <c r="J54" s="16"/>
      <c r="K54" s="5"/>
      <c r="L54" s="16"/>
      <c r="M54" s="6"/>
      <c r="N54" s="8"/>
      <c r="O54" s="8"/>
      <c r="P54" s="8"/>
      <c r="AU54" s="15"/>
      <c r="AV54" s="4"/>
    </row>
    <row r="55" spans="1:51" ht="28.5" customHeight="1" x14ac:dyDescent="0.3">
      <c r="A55" s="8" t="s">
        <v>329</v>
      </c>
      <c r="B55" s="8" t="s">
        <v>329</v>
      </c>
      <c r="C55" s="8" t="s">
        <v>329</v>
      </c>
      <c r="D55" s="16">
        <v>0</v>
      </c>
      <c r="E55" s="5"/>
      <c r="F55" s="16"/>
      <c r="G55" s="5"/>
      <c r="H55" s="16"/>
      <c r="I55" s="5"/>
      <c r="J55" s="16"/>
      <c r="K55" s="5"/>
      <c r="L55" s="16"/>
      <c r="M55" s="6"/>
      <c r="N55" s="8"/>
      <c r="O55" s="8"/>
      <c r="P55" s="8"/>
      <c r="AU55" s="15"/>
      <c r="AV55" s="4"/>
    </row>
    <row r="56" spans="1:51" ht="28.5" customHeight="1" x14ac:dyDescent="0.3">
      <c r="A56" s="8" t="s">
        <v>104</v>
      </c>
      <c r="B56" s="8" t="s">
        <v>329</v>
      </c>
      <c r="C56" s="8" t="s">
        <v>329</v>
      </c>
      <c r="D56" s="8" t="s">
        <v>329</v>
      </c>
      <c r="E56" s="17"/>
      <c r="F56" s="16"/>
      <c r="G56" s="16"/>
      <c r="H56" s="16"/>
      <c r="I56" s="16"/>
      <c r="J56" s="16"/>
      <c r="K56" s="13"/>
      <c r="L56" s="16"/>
      <c r="M56" s="8"/>
    </row>
    <row r="57" spans="1:51" ht="28.5" customHeight="1" x14ac:dyDescent="0.3">
      <c r="A57" s="3" t="s">
        <v>363</v>
      </c>
      <c r="B57" s="8" t="s">
        <v>248</v>
      </c>
      <c r="C57" s="8"/>
      <c r="D57" s="8" t="s">
        <v>329</v>
      </c>
      <c r="E57" s="8"/>
      <c r="F57" s="8"/>
      <c r="G57" s="8"/>
      <c r="H57" s="8"/>
      <c r="I57" s="8"/>
      <c r="J57" s="8"/>
      <c r="K57" s="8"/>
      <c r="L57" s="8"/>
      <c r="M57" s="8"/>
      <c r="N57" s="14"/>
      <c r="Q57" s="15"/>
      <c r="R57" s="4"/>
      <c r="S57" s="4"/>
      <c r="AH57" s="15"/>
    </row>
    <row r="58" spans="1:51" ht="28.5" customHeight="1" x14ac:dyDescent="0.3">
      <c r="A58" s="8" t="s">
        <v>358</v>
      </c>
      <c r="B58" s="7" t="s">
        <v>238</v>
      </c>
      <c r="C58" s="8" t="s">
        <v>334</v>
      </c>
      <c r="D58" s="12">
        <v>34</v>
      </c>
      <c r="E58" s="5"/>
      <c r="F58" s="16"/>
      <c r="G58" s="5"/>
      <c r="H58" s="16"/>
      <c r="I58" s="5"/>
      <c r="J58" s="16"/>
      <c r="K58" s="5"/>
      <c r="L58" s="16"/>
      <c r="M58" s="7"/>
      <c r="N58" s="21"/>
      <c r="O58" s="15"/>
      <c r="P58" s="15"/>
      <c r="Q58" s="15"/>
      <c r="R58" s="4"/>
      <c r="S58" s="4"/>
      <c r="T58" s="15"/>
      <c r="U58" s="15"/>
      <c r="V58" s="15"/>
      <c r="W58" s="15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15"/>
      <c r="AV58" s="4"/>
      <c r="AX58" s="9"/>
      <c r="AY58" s="20"/>
    </row>
    <row r="59" spans="1:51" ht="28.5" customHeight="1" x14ac:dyDescent="0.3">
      <c r="A59" s="8" t="s">
        <v>345</v>
      </c>
      <c r="B59" s="7" t="s">
        <v>35</v>
      </c>
      <c r="C59" s="8" t="s">
        <v>338</v>
      </c>
      <c r="D59" s="12">
        <v>26</v>
      </c>
      <c r="E59" s="5"/>
      <c r="F59" s="16"/>
      <c r="G59" s="5"/>
      <c r="H59" s="16"/>
      <c r="I59" s="5"/>
      <c r="J59" s="16"/>
      <c r="K59" s="5"/>
      <c r="L59" s="16"/>
      <c r="M59" s="7"/>
      <c r="N59" s="21"/>
      <c r="O59" s="15"/>
      <c r="P59" s="15"/>
      <c r="Q59" s="15"/>
      <c r="R59" s="4"/>
      <c r="S59" s="4"/>
      <c r="T59" s="15"/>
      <c r="U59" s="15"/>
      <c r="V59" s="15"/>
      <c r="W59" s="15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15"/>
      <c r="AV59" s="4"/>
      <c r="AX59" s="9"/>
      <c r="AY59" s="20"/>
    </row>
    <row r="60" spans="1:51" ht="28.5" customHeight="1" x14ac:dyDescent="0.3">
      <c r="A60" s="8" t="s">
        <v>355</v>
      </c>
      <c r="B60" s="7" t="s">
        <v>32</v>
      </c>
      <c r="C60" s="8" t="s">
        <v>338</v>
      </c>
      <c r="D60" s="12">
        <v>135</v>
      </c>
      <c r="E60" s="5"/>
      <c r="F60" s="16"/>
      <c r="G60" s="5"/>
      <c r="H60" s="16"/>
      <c r="I60" s="5"/>
      <c r="J60" s="16"/>
      <c r="K60" s="5"/>
      <c r="L60" s="16"/>
      <c r="M60" s="7"/>
      <c r="N60" s="21"/>
      <c r="O60" s="15"/>
      <c r="P60" s="15"/>
      <c r="Q60" s="15"/>
      <c r="R60" s="4"/>
      <c r="S60" s="4"/>
      <c r="T60" s="15"/>
      <c r="U60" s="15"/>
      <c r="V60" s="15"/>
      <c r="W60" s="15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15"/>
      <c r="AV60" s="4"/>
      <c r="AX60" s="9"/>
      <c r="AY60" s="20"/>
    </row>
    <row r="61" spans="1:51" ht="28.5" customHeight="1" x14ac:dyDescent="0.3">
      <c r="A61" s="8" t="s">
        <v>366</v>
      </c>
      <c r="B61" s="7" t="s">
        <v>38</v>
      </c>
      <c r="C61" s="8" t="s">
        <v>338</v>
      </c>
      <c r="D61" s="12">
        <v>207</v>
      </c>
      <c r="E61" s="5"/>
      <c r="F61" s="16"/>
      <c r="G61" s="5"/>
      <c r="H61" s="16"/>
      <c r="I61" s="5"/>
      <c r="J61" s="16"/>
      <c r="K61" s="5"/>
      <c r="L61" s="16"/>
      <c r="M61" s="7"/>
      <c r="N61" s="21"/>
      <c r="O61" s="15"/>
      <c r="P61" s="15"/>
      <c r="Q61" s="15"/>
      <c r="R61" s="4"/>
      <c r="S61" s="4"/>
      <c r="T61" s="15"/>
      <c r="U61" s="15"/>
      <c r="V61" s="15"/>
      <c r="W61" s="15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15"/>
      <c r="AV61" s="4"/>
      <c r="AX61" s="9"/>
      <c r="AY61" s="20"/>
    </row>
    <row r="62" spans="1:51" ht="28.5" customHeight="1" x14ac:dyDescent="0.3">
      <c r="A62" s="8" t="s">
        <v>362</v>
      </c>
      <c r="B62" s="7" t="s">
        <v>17</v>
      </c>
      <c r="C62" s="8" t="s">
        <v>338</v>
      </c>
      <c r="D62" s="12">
        <v>32</v>
      </c>
      <c r="E62" s="5"/>
      <c r="F62" s="16"/>
      <c r="G62" s="5"/>
      <c r="H62" s="16"/>
      <c r="I62" s="5"/>
      <c r="J62" s="16"/>
      <c r="K62" s="5"/>
      <c r="L62" s="16"/>
      <c r="M62" s="7"/>
      <c r="N62" s="21"/>
      <c r="O62" s="15"/>
      <c r="P62" s="15"/>
      <c r="Q62" s="15"/>
      <c r="R62" s="4"/>
      <c r="S62" s="4"/>
      <c r="T62" s="15"/>
      <c r="U62" s="15"/>
      <c r="V62" s="15"/>
      <c r="W62" s="15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15"/>
      <c r="AV62" s="4"/>
      <c r="AX62" s="9"/>
      <c r="AY62" s="20"/>
    </row>
    <row r="63" spans="1:51" ht="28.5" customHeight="1" x14ac:dyDescent="0.3">
      <c r="A63" s="8" t="s">
        <v>204</v>
      </c>
      <c r="B63" s="7" t="s">
        <v>247</v>
      </c>
      <c r="C63" s="8" t="s">
        <v>338</v>
      </c>
      <c r="D63" s="12">
        <v>66</v>
      </c>
      <c r="E63" s="5"/>
      <c r="F63" s="16"/>
      <c r="G63" s="5"/>
      <c r="H63" s="16"/>
      <c r="I63" s="5"/>
      <c r="J63" s="16"/>
      <c r="K63" s="5"/>
      <c r="L63" s="16"/>
      <c r="M63" s="7"/>
      <c r="N63" s="21"/>
      <c r="O63" s="15"/>
      <c r="P63" s="15"/>
      <c r="Q63" s="15"/>
      <c r="R63" s="4"/>
      <c r="S63" s="4"/>
      <c r="T63" s="15"/>
      <c r="U63" s="15"/>
      <c r="V63" s="15"/>
      <c r="W63" s="15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15"/>
      <c r="AV63" s="4"/>
      <c r="AX63" s="9"/>
      <c r="AY63" s="20"/>
    </row>
    <row r="64" spans="1:51" ht="28.5" customHeight="1" x14ac:dyDescent="0.3">
      <c r="A64" s="8" t="s">
        <v>147</v>
      </c>
      <c r="B64" s="7" t="s">
        <v>26</v>
      </c>
      <c r="C64" s="8" t="s">
        <v>334</v>
      </c>
      <c r="D64" s="12">
        <v>109</v>
      </c>
      <c r="E64" s="5"/>
      <c r="F64" s="16"/>
      <c r="G64" s="5"/>
      <c r="H64" s="16"/>
      <c r="I64" s="5"/>
      <c r="J64" s="16"/>
      <c r="K64" s="5"/>
      <c r="L64" s="16"/>
      <c r="M64" s="7"/>
      <c r="N64" s="21"/>
      <c r="O64" s="15"/>
      <c r="P64" s="15"/>
      <c r="Q64" s="15"/>
      <c r="R64" s="4"/>
      <c r="S64" s="4"/>
      <c r="T64" s="15"/>
      <c r="U64" s="15"/>
      <c r="V64" s="15"/>
      <c r="W64" s="15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15"/>
      <c r="AV64" s="4"/>
      <c r="AX64" s="9"/>
      <c r="AY64" s="20"/>
    </row>
    <row r="65" spans="1:51" ht="28.5" customHeight="1" x14ac:dyDescent="0.3">
      <c r="A65" s="8" t="s">
        <v>147</v>
      </c>
      <c r="B65" s="7" t="s">
        <v>239</v>
      </c>
      <c r="C65" s="8" t="s">
        <v>334</v>
      </c>
      <c r="D65" s="12">
        <v>25</v>
      </c>
      <c r="E65" s="5"/>
      <c r="F65" s="16"/>
      <c r="G65" s="5"/>
      <c r="H65" s="16"/>
      <c r="I65" s="5"/>
      <c r="J65" s="16"/>
      <c r="K65" s="5"/>
      <c r="L65" s="16"/>
      <c r="M65" s="7"/>
      <c r="N65" s="21"/>
      <c r="O65" s="15"/>
      <c r="P65" s="15"/>
      <c r="Q65" s="15"/>
      <c r="R65" s="4"/>
      <c r="S65" s="4"/>
      <c r="T65" s="15"/>
      <c r="U65" s="15"/>
      <c r="V65" s="15"/>
      <c r="W65" s="15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15"/>
      <c r="AV65" s="4"/>
      <c r="AX65" s="9"/>
      <c r="AY65" s="20"/>
    </row>
    <row r="66" spans="1:51" ht="28.5" customHeight="1" x14ac:dyDescent="0.3">
      <c r="A66" s="8" t="s">
        <v>263</v>
      </c>
      <c r="B66" s="7" t="s">
        <v>87</v>
      </c>
      <c r="C66" s="8" t="s">
        <v>327</v>
      </c>
      <c r="D66" s="12">
        <v>1</v>
      </c>
      <c r="E66" s="5"/>
      <c r="F66" s="16"/>
      <c r="G66" s="5"/>
      <c r="H66" s="16"/>
      <c r="I66" s="5"/>
      <c r="J66" s="16"/>
      <c r="K66" s="5"/>
      <c r="L66" s="16"/>
      <c r="M66" s="7"/>
      <c r="N66" s="21"/>
      <c r="O66" s="15"/>
      <c r="P66" s="15"/>
      <c r="Q66" s="15"/>
      <c r="R66" s="4"/>
      <c r="S66" s="4"/>
      <c r="T66" s="15"/>
      <c r="U66" s="15"/>
      <c r="V66" s="15"/>
      <c r="W66" s="15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15"/>
      <c r="AV66" s="4"/>
      <c r="AX66" s="9"/>
      <c r="AY66" s="20"/>
    </row>
    <row r="67" spans="1:51" ht="28.5" customHeight="1" x14ac:dyDescent="0.3">
      <c r="A67" s="8" t="s">
        <v>112</v>
      </c>
      <c r="B67" s="7" t="s">
        <v>398</v>
      </c>
      <c r="C67" s="8" t="s">
        <v>338</v>
      </c>
      <c r="D67" s="12">
        <v>3</v>
      </c>
      <c r="E67" s="5"/>
      <c r="F67" s="16"/>
      <c r="G67" s="5"/>
      <c r="H67" s="16"/>
      <c r="I67" s="5"/>
      <c r="J67" s="16"/>
      <c r="K67" s="5"/>
      <c r="L67" s="16"/>
      <c r="M67" s="7"/>
      <c r="N67" s="21"/>
      <c r="O67" s="15"/>
      <c r="P67" s="15"/>
      <c r="Q67" s="15"/>
      <c r="R67" s="4"/>
      <c r="S67" s="4"/>
      <c r="T67" s="15"/>
      <c r="U67" s="15"/>
      <c r="V67" s="15"/>
      <c r="W67" s="15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15"/>
      <c r="AV67" s="4"/>
      <c r="AX67" s="9"/>
      <c r="AY67" s="20"/>
    </row>
    <row r="68" spans="1:51" ht="28.5" customHeight="1" x14ac:dyDescent="0.3">
      <c r="A68" s="8" t="s">
        <v>197</v>
      </c>
      <c r="B68" s="7" t="s">
        <v>246</v>
      </c>
      <c r="C68" s="8" t="s">
        <v>338</v>
      </c>
      <c r="D68" s="12">
        <v>80</v>
      </c>
      <c r="E68" s="5"/>
      <c r="F68" s="16"/>
      <c r="G68" s="5"/>
      <c r="H68" s="16"/>
      <c r="I68" s="5"/>
      <c r="J68" s="16"/>
      <c r="K68" s="5"/>
      <c r="L68" s="16"/>
      <c r="M68" s="7"/>
      <c r="N68" s="21"/>
      <c r="O68" s="15"/>
      <c r="P68" s="15"/>
      <c r="Q68" s="15"/>
      <c r="R68" s="4"/>
      <c r="S68" s="4"/>
      <c r="T68" s="15"/>
      <c r="U68" s="15"/>
      <c r="V68" s="15"/>
      <c r="W68" s="15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15"/>
      <c r="AV68" s="4"/>
      <c r="AX68" s="9"/>
      <c r="AY68" s="20"/>
    </row>
    <row r="69" spans="1:51" ht="28.5" customHeight="1" x14ac:dyDescent="0.3">
      <c r="A69" s="8" t="s">
        <v>198</v>
      </c>
      <c r="B69" s="7" t="s">
        <v>18</v>
      </c>
      <c r="C69" s="8" t="s">
        <v>338</v>
      </c>
      <c r="D69" s="12">
        <v>7</v>
      </c>
      <c r="E69" s="5"/>
      <c r="F69" s="16"/>
      <c r="G69" s="5"/>
      <c r="H69" s="16"/>
      <c r="I69" s="5"/>
      <c r="J69" s="16"/>
      <c r="K69" s="5"/>
      <c r="L69" s="16"/>
      <c r="M69" s="7"/>
      <c r="N69" s="21"/>
      <c r="O69" s="15"/>
      <c r="P69" s="15"/>
      <c r="Q69" s="15"/>
      <c r="R69" s="4"/>
      <c r="S69" s="4"/>
      <c r="T69" s="15"/>
      <c r="U69" s="15"/>
      <c r="V69" s="15"/>
      <c r="W69" s="15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15"/>
      <c r="AV69" s="4"/>
      <c r="AX69" s="9"/>
      <c r="AY69" s="20"/>
    </row>
    <row r="70" spans="1:51" ht="28.5" customHeight="1" x14ac:dyDescent="0.3">
      <c r="A70" s="8" t="s">
        <v>114</v>
      </c>
      <c r="B70" s="7" t="s">
        <v>241</v>
      </c>
      <c r="C70" s="8" t="s">
        <v>338</v>
      </c>
      <c r="D70" s="12">
        <v>72</v>
      </c>
      <c r="E70" s="5"/>
      <c r="F70" s="16"/>
      <c r="G70" s="5"/>
      <c r="H70" s="16"/>
      <c r="I70" s="5"/>
      <c r="J70" s="16"/>
      <c r="K70" s="5"/>
      <c r="L70" s="16"/>
      <c r="M70" s="7"/>
      <c r="N70" s="21"/>
      <c r="O70" s="15"/>
      <c r="P70" s="15"/>
      <c r="Q70" s="15"/>
      <c r="R70" s="4"/>
      <c r="S70" s="4"/>
      <c r="T70" s="15"/>
      <c r="U70" s="15"/>
      <c r="V70" s="15"/>
      <c r="W70" s="15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15"/>
      <c r="AV70" s="4"/>
      <c r="AX70" s="9"/>
      <c r="AY70" s="20"/>
    </row>
    <row r="71" spans="1:51" ht="28.5" customHeight="1" x14ac:dyDescent="0.3">
      <c r="A71" s="8" t="s">
        <v>209</v>
      </c>
      <c r="B71" s="7" t="s">
        <v>396</v>
      </c>
      <c r="C71" s="8" t="s">
        <v>338</v>
      </c>
      <c r="D71" s="12">
        <v>9</v>
      </c>
      <c r="E71" s="5"/>
      <c r="F71" s="16"/>
      <c r="G71" s="5"/>
      <c r="H71" s="16"/>
      <c r="I71" s="5"/>
      <c r="J71" s="16"/>
      <c r="K71" s="5"/>
      <c r="L71" s="16"/>
      <c r="M71" s="7"/>
      <c r="N71" s="21"/>
      <c r="O71" s="15"/>
      <c r="P71" s="15"/>
      <c r="Q71" s="15"/>
      <c r="R71" s="4"/>
      <c r="S71" s="4"/>
      <c r="T71" s="15"/>
      <c r="U71" s="15"/>
      <c r="V71" s="15"/>
      <c r="W71" s="15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15"/>
      <c r="AV71" s="4"/>
      <c r="AX71" s="9"/>
      <c r="AY71" s="20"/>
    </row>
    <row r="72" spans="1:51" ht="28.5" customHeight="1" x14ac:dyDescent="0.3">
      <c r="A72" s="8" t="s">
        <v>122</v>
      </c>
      <c r="B72" s="7" t="s">
        <v>250</v>
      </c>
      <c r="C72" s="8" t="s">
        <v>334</v>
      </c>
      <c r="D72" s="12">
        <v>3</v>
      </c>
      <c r="E72" s="5"/>
      <c r="F72" s="16"/>
      <c r="G72" s="5"/>
      <c r="H72" s="16"/>
      <c r="I72" s="5"/>
      <c r="J72" s="16"/>
      <c r="K72" s="5"/>
      <c r="L72" s="16"/>
      <c r="M72" s="7"/>
      <c r="N72" s="21"/>
      <c r="O72" s="15"/>
      <c r="P72" s="15"/>
      <c r="Q72" s="15"/>
      <c r="R72" s="4"/>
      <c r="S72" s="4"/>
      <c r="T72" s="15"/>
      <c r="U72" s="15"/>
      <c r="V72" s="15"/>
      <c r="W72" s="15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15"/>
      <c r="AV72" s="4"/>
      <c r="AX72" s="9"/>
      <c r="AY72" s="20"/>
    </row>
    <row r="73" spans="1:51" ht="28.5" customHeight="1" x14ac:dyDescent="0.3">
      <c r="A73" s="8" t="s">
        <v>115</v>
      </c>
      <c r="B73" s="7" t="s">
        <v>217</v>
      </c>
      <c r="C73" s="8" t="s">
        <v>338</v>
      </c>
      <c r="D73" s="12">
        <v>12</v>
      </c>
      <c r="E73" s="5"/>
      <c r="F73" s="16"/>
      <c r="G73" s="5"/>
      <c r="H73" s="16"/>
      <c r="I73" s="5"/>
      <c r="J73" s="16"/>
      <c r="K73" s="5"/>
      <c r="L73" s="16"/>
      <c r="M73" s="7"/>
      <c r="N73" s="21"/>
      <c r="O73" s="15"/>
      <c r="P73" s="15"/>
      <c r="Q73" s="15"/>
      <c r="R73" s="4"/>
      <c r="S73" s="4"/>
      <c r="T73" s="15"/>
      <c r="U73" s="15"/>
      <c r="V73" s="15"/>
      <c r="W73" s="15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15"/>
      <c r="AV73" s="4"/>
      <c r="AX73" s="9"/>
      <c r="AY73" s="20"/>
    </row>
    <row r="74" spans="1:51" ht="28.5" customHeight="1" x14ac:dyDescent="0.3">
      <c r="A74" s="8" t="s">
        <v>143</v>
      </c>
      <c r="B74" s="7" t="s">
        <v>28</v>
      </c>
      <c r="C74" s="8" t="s">
        <v>338</v>
      </c>
      <c r="D74" s="12">
        <v>5</v>
      </c>
      <c r="E74" s="5"/>
      <c r="F74" s="16"/>
      <c r="G74" s="5"/>
      <c r="H74" s="16"/>
      <c r="I74" s="5"/>
      <c r="J74" s="16"/>
      <c r="K74" s="5"/>
      <c r="L74" s="16"/>
      <c r="M74" s="7"/>
      <c r="N74" s="21"/>
      <c r="O74" s="15"/>
      <c r="P74" s="15"/>
      <c r="Q74" s="15"/>
      <c r="R74" s="4"/>
      <c r="S74" s="4"/>
      <c r="T74" s="15"/>
      <c r="U74" s="15"/>
      <c r="V74" s="15"/>
      <c r="W74" s="15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15"/>
      <c r="AV74" s="4"/>
      <c r="AX74" s="9"/>
      <c r="AY74" s="20"/>
    </row>
    <row r="75" spans="1:51" ht="28.5" customHeight="1" x14ac:dyDescent="0.3">
      <c r="A75" s="8" t="s">
        <v>196</v>
      </c>
      <c r="B75" s="7" t="s">
        <v>385</v>
      </c>
      <c r="C75" s="8" t="s">
        <v>334</v>
      </c>
      <c r="D75" s="12">
        <v>20</v>
      </c>
      <c r="E75" s="5"/>
      <c r="F75" s="16"/>
      <c r="G75" s="5"/>
      <c r="H75" s="16"/>
      <c r="I75" s="5"/>
      <c r="J75" s="16"/>
      <c r="K75" s="5"/>
      <c r="L75" s="16"/>
      <c r="M75" s="7"/>
      <c r="N75" s="21"/>
      <c r="O75" s="15"/>
      <c r="P75" s="15"/>
      <c r="Q75" s="15"/>
      <c r="R75" s="4"/>
      <c r="S75" s="4"/>
      <c r="T75" s="15"/>
      <c r="U75" s="15"/>
      <c r="V75" s="15"/>
      <c r="W75" s="15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15"/>
      <c r="AV75" s="4"/>
      <c r="AX75" s="9"/>
      <c r="AY75" s="20"/>
    </row>
    <row r="76" spans="1:51" ht="28.5" customHeight="1" x14ac:dyDescent="0.3">
      <c r="A76" s="8" t="s">
        <v>116</v>
      </c>
      <c r="B76" s="7" t="s">
        <v>33</v>
      </c>
      <c r="C76" s="8" t="s">
        <v>327</v>
      </c>
      <c r="D76" s="12">
        <v>10</v>
      </c>
      <c r="E76" s="5"/>
      <c r="F76" s="16"/>
      <c r="G76" s="5"/>
      <c r="H76" s="16"/>
      <c r="I76" s="5"/>
      <c r="J76" s="16"/>
      <c r="K76" s="5"/>
      <c r="L76" s="16"/>
      <c r="M76" s="7"/>
      <c r="N76" s="21"/>
      <c r="O76" s="15"/>
      <c r="P76" s="15"/>
      <c r="Q76" s="15"/>
      <c r="R76" s="4"/>
      <c r="S76" s="4"/>
      <c r="T76" s="15"/>
      <c r="U76" s="15"/>
      <c r="V76" s="15"/>
      <c r="W76" s="15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15"/>
      <c r="AV76" s="4"/>
      <c r="AX76" s="9"/>
      <c r="AY76" s="20"/>
    </row>
    <row r="77" spans="1:51" ht="28.5" customHeight="1" x14ac:dyDescent="0.3">
      <c r="A77" s="8" t="s">
        <v>356</v>
      </c>
      <c r="B77" s="7" t="s">
        <v>350</v>
      </c>
      <c r="C77" s="8" t="s">
        <v>334</v>
      </c>
      <c r="D77" s="12">
        <v>14</v>
      </c>
      <c r="E77" s="5"/>
      <c r="F77" s="16"/>
      <c r="G77" s="5"/>
      <c r="H77" s="16"/>
      <c r="I77" s="5"/>
      <c r="J77" s="16"/>
      <c r="K77" s="5"/>
      <c r="L77" s="16"/>
      <c r="M77" s="7"/>
      <c r="N77" s="21"/>
      <c r="O77" s="18"/>
      <c r="P77" s="18"/>
      <c r="Q77" s="15"/>
      <c r="R77" s="4"/>
      <c r="S77" s="4"/>
      <c r="T77" s="15"/>
      <c r="U77" s="15"/>
      <c r="V77" s="15"/>
      <c r="W77" s="15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15"/>
      <c r="AV77" s="4"/>
      <c r="AX77" s="9"/>
      <c r="AY77" s="20"/>
    </row>
    <row r="78" spans="1:51" ht="28.5" customHeight="1" x14ac:dyDescent="0.3">
      <c r="A78" s="8" t="s">
        <v>329</v>
      </c>
      <c r="B78" s="8" t="s">
        <v>329</v>
      </c>
      <c r="C78" s="8" t="s">
        <v>329</v>
      </c>
      <c r="D78" s="16">
        <v>0</v>
      </c>
      <c r="E78" s="5"/>
      <c r="F78" s="16"/>
      <c r="G78" s="5"/>
      <c r="H78" s="16"/>
      <c r="I78" s="5"/>
      <c r="J78" s="16"/>
      <c r="K78" s="5"/>
      <c r="L78" s="16"/>
      <c r="M78" s="6"/>
      <c r="N78" s="8"/>
      <c r="O78" s="8"/>
      <c r="P78" s="8"/>
      <c r="AU78" s="15"/>
      <c r="AV78" s="4"/>
    </row>
    <row r="79" spans="1:51" ht="28.5" customHeight="1" x14ac:dyDescent="0.3">
      <c r="A79" s="8" t="s">
        <v>329</v>
      </c>
      <c r="B79" s="8" t="s">
        <v>329</v>
      </c>
      <c r="C79" s="8" t="s">
        <v>329</v>
      </c>
      <c r="D79" s="16">
        <v>0</v>
      </c>
      <c r="E79" s="5"/>
      <c r="F79" s="16"/>
      <c r="G79" s="5"/>
      <c r="H79" s="16"/>
      <c r="I79" s="5"/>
      <c r="J79" s="16"/>
      <c r="K79" s="5"/>
      <c r="L79" s="16"/>
      <c r="M79" s="6"/>
      <c r="N79" s="8"/>
      <c r="O79" s="8"/>
      <c r="P79" s="8"/>
      <c r="AU79" s="15"/>
      <c r="AV79" s="4"/>
    </row>
    <row r="80" spans="1:51" ht="28.5" customHeight="1" x14ac:dyDescent="0.3">
      <c r="A80" s="8" t="s">
        <v>329</v>
      </c>
      <c r="B80" s="8" t="s">
        <v>329</v>
      </c>
      <c r="C80" s="8" t="s">
        <v>329</v>
      </c>
      <c r="D80" s="16">
        <v>0</v>
      </c>
      <c r="E80" s="5"/>
      <c r="F80" s="16"/>
      <c r="G80" s="5"/>
      <c r="H80" s="16"/>
      <c r="I80" s="5"/>
      <c r="J80" s="16"/>
      <c r="K80" s="5"/>
      <c r="L80" s="16"/>
      <c r="M80" s="6"/>
      <c r="N80" s="8"/>
      <c r="O80" s="8"/>
      <c r="P80" s="8"/>
      <c r="AU80" s="15"/>
      <c r="AV80" s="4"/>
    </row>
    <row r="81" spans="1:51" ht="28.5" customHeight="1" x14ac:dyDescent="0.3">
      <c r="A81" s="8" t="s">
        <v>329</v>
      </c>
      <c r="B81" s="8" t="s">
        <v>329</v>
      </c>
      <c r="C81" s="8" t="s">
        <v>329</v>
      </c>
      <c r="D81" s="16">
        <v>0</v>
      </c>
      <c r="E81" s="5"/>
      <c r="F81" s="16"/>
      <c r="G81" s="5"/>
      <c r="H81" s="16"/>
      <c r="I81" s="5"/>
      <c r="J81" s="16"/>
      <c r="K81" s="5"/>
      <c r="L81" s="16"/>
      <c r="M81" s="6"/>
      <c r="N81" s="8"/>
      <c r="O81" s="8"/>
      <c r="P81" s="8"/>
      <c r="AU81" s="15"/>
      <c r="AV81" s="4"/>
    </row>
    <row r="82" spans="1:51" ht="28.5" customHeight="1" x14ac:dyDescent="0.3">
      <c r="A82" s="8" t="s">
        <v>104</v>
      </c>
      <c r="B82" s="8" t="s">
        <v>329</v>
      </c>
      <c r="C82" s="8" t="s">
        <v>329</v>
      </c>
      <c r="D82" s="8" t="s">
        <v>329</v>
      </c>
      <c r="E82" s="17"/>
      <c r="F82" s="16"/>
      <c r="G82" s="16"/>
      <c r="H82" s="16"/>
      <c r="I82" s="16"/>
      <c r="J82" s="16"/>
      <c r="K82" s="13"/>
      <c r="L82" s="16"/>
      <c r="M82" s="8"/>
    </row>
    <row r="83" spans="1:51" ht="28.5" customHeight="1" x14ac:dyDescent="0.3">
      <c r="A83" s="3" t="s">
        <v>399</v>
      </c>
      <c r="B83" s="8" t="s">
        <v>248</v>
      </c>
      <c r="C83" s="8"/>
      <c r="D83" s="8" t="s">
        <v>329</v>
      </c>
      <c r="E83" s="8"/>
      <c r="F83" s="8"/>
      <c r="G83" s="8"/>
      <c r="H83" s="8"/>
      <c r="I83" s="8"/>
      <c r="J83" s="8"/>
      <c r="K83" s="8"/>
      <c r="L83" s="8"/>
      <c r="M83" s="8"/>
      <c r="N83" s="14"/>
      <c r="Q83" s="15"/>
      <c r="R83" s="4"/>
      <c r="S83" s="4"/>
      <c r="AH83" s="15"/>
    </row>
    <row r="84" spans="1:51" ht="28.5" customHeight="1" x14ac:dyDescent="0.3">
      <c r="A84" s="8" t="s">
        <v>29</v>
      </c>
      <c r="B84" s="7" t="s">
        <v>386</v>
      </c>
      <c r="C84" s="8" t="s">
        <v>324</v>
      </c>
      <c r="D84" s="12">
        <v>1</v>
      </c>
      <c r="E84" s="5"/>
      <c r="F84" s="16"/>
      <c r="G84" s="5"/>
      <c r="H84" s="16"/>
      <c r="I84" s="5"/>
      <c r="J84" s="16"/>
      <c r="K84" s="5"/>
      <c r="L84" s="16"/>
      <c r="M84" s="7"/>
      <c r="N84" s="21"/>
      <c r="O84" s="15"/>
      <c r="P84" s="15"/>
      <c r="Q84" s="15"/>
      <c r="R84" s="4"/>
      <c r="S84" s="4"/>
      <c r="T84" s="15"/>
      <c r="U84" s="15"/>
      <c r="V84" s="15"/>
      <c r="W84" s="15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15"/>
      <c r="AV84" s="4"/>
      <c r="AX84" s="9"/>
      <c r="AY84" s="20"/>
    </row>
    <row r="85" spans="1:51" ht="28.5" customHeight="1" x14ac:dyDescent="0.3">
      <c r="A85" s="8" t="s">
        <v>231</v>
      </c>
      <c r="B85" s="7" t="s">
        <v>240</v>
      </c>
      <c r="C85" s="8" t="s">
        <v>324</v>
      </c>
      <c r="D85" s="12">
        <v>1</v>
      </c>
      <c r="E85" s="5"/>
      <c r="F85" s="16"/>
      <c r="G85" s="5"/>
      <c r="H85" s="16"/>
      <c r="I85" s="5"/>
      <c r="J85" s="16"/>
      <c r="K85" s="5"/>
      <c r="L85" s="16"/>
      <c r="M85" s="7"/>
      <c r="N85" s="21"/>
      <c r="O85" s="15"/>
      <c r="P85" s="15"/>
      <c r="Q85" s="15"/>
      <c r="R85" s="4"/>
      <c r="S85" s="4"/>
      <c r="T85" s="15"/>
      <c r="U85" s="15"/>
      <c r="V85" s="15"/>
      <c r="W85" s="15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15"/>
      <c r="AV85" s="4"/>
      <c r="AX85" s="9"/>
      <c r="AY85" s="20"/>
    </row>
    <row r="86" spans="1:51" ht="28.5" customHeight="1" x14ac:dyDescent="0.3">
      <c r="A86" s="8" t="s">
        <v>242</v>
      </c>
      <c r="B86" s="7" t="s">
        <v>276</v>
      </c>
      <c r="C86" s="8" t="s">
        <v>324</v>
      </c>
      <c r="D86" s="12">
        <v>1</v>
      </c>
      <c r="E86" s="5"/>
      <c r="F86" s="16"/>
      <c r="G86" s="5"/>
      <c r="H86" s="16"/>
      <c r="I86" s="5"/>
      <c r="J86" s="16"/>
      <c r="K86" s="5"/>
      <c r="L86" s="16"/>
      <c r="M86" s="7"/>
      <c r="N86" s="21"/>
      <c r="O86" s="15"/>
      <c r="P86" s="15"/>
      <c r="Q86" s="15"/>
      <c r="R86" s="4"/>
      <c r="S86" s="4"/>
      <c r="T86" s="15"/>
      <c r="U86" s="15"/>
      <c r="V86" s="15"/>
      <c r="W86" s="15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15"/>
      <c r="AV86" s="4"/>
      <c r="AX86" s="9"/>
      <c r="AY86" s="20"/>
    </row>
    <row r="87" spans="1:51" ht="28.5" customHeight="1" x14ac:dyDescent="0.3">
      <c r="A87" s="8" t="s">
        <v>219</v>
      </c>
      <c r="B87" s="7" t="s">
        <v>230</v>
      </c>
      <c r="C87" s="8" t="s">
        <v>324</v>
      </c>
      <c r="D87" s="12">
        <v>1</v>
      </c>
      <c r="E87" s="5"/>
      <c r="F87" s="16"/>
      <c r="G87" s="5"/>
      <c r="H87" s="16"/>
      <c r="I87" s="5"/>
      <c r="J87" s="16"/>
      <c r="K87" s="5"/>
      <c r="L87" s="16"/>
      <c r="M87" s="7"/>
      <c r="N87" s="21"/>
      <c r="O87" s="15"/>
      <c r="P87" s="15"/>
      <c r="Q87" s="15"/>
      <c r="R87" s="4"/>
      <c r="S87" s="4"/>
      <c r="T87" s="15"/>
      <c r="U87" s="15"/>
      <c r="V87" s="15"/>
      <c r="W87" s="15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15"/>
      <c r="AV87" s="4"/>
      <c r="AX87" s="9"/>
      <c r="AY87" s="20"/>
    </row>
    <row r="88" spans="1:51" ht="28.5" customHeight="1" x14ac:dyDescent="0.3">
      <c r="A88" s="8" t="s">
        <v>37</v>
      </c>
      <c r="B88" s="7" t="s">
        <v>244</v>
      </c>
      <c r="C88" s="8" t="s">
        <v>324</v>
      </c>
      <c r="D88" s="12">
        <v>2</v>
      </c>
      <c r="E88" s="5"/>
      <c r="F88" s="16"/>
      <c r="G88" s="5"/>
      <c r="H88" s="16"/>
      <c r="I88" s="5"/>
      <c r="J88" s="16"/>
      <c r="K88" s="5"/>
      <c r="L88" s="16"/>
      <c r="M88" s="7"/>
      <c r="N88" s="21"/>
      <c r="O88" s="15"/>
      <c r="P88" s="15"/>
      <c r="Q88" s="15"/>
      <c r="R88" s="4"/>
      <c r="S88" s="4"/>
      <c r="T88" s="15"/>
      <c r="U88" s="15"/>
      <c r="V88" s="15"/>
      <c r="W88" s="15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15"/>
      <c r="AV88" s="4"/>
      <c r="AX88" s="9"/>
      <c r="AY88" s="20"/>
    </row>
    <row r="89" spans="1:51" ht="28.5" customHeight="1" x14ac:dyDescent="0.3">
      <c r="A89" s="8" t="s">
        <v>220</v>
      </c>
      <c r="B89" s="7" t="s">
        <v>224</v>
      </c>
      <c r="C89" s="8" t="s">
        <v>324</v>
      </c>
      <c r="D89" s="12">
        <v>1</v>
      </c>
      <c r="E89" s="5"/>
      <c r="F89" s="16"/>
      <c r="G89" s="5"/>
      <c r="H89" s="16"/>
      <c r="I89" s="5"/>
      <c r="J89" s="16"/>
      <c r="K89" s="5"/>
      <c r="L89" s="16"/>
      <c r="M89" s="7"/>
      <c r="N89" s="21"/>
      <c r="O89" s="15"/>
      <c r="P89" s="15"/>
      <c r="Q89" s="15"/>
      <c r="R89" s="4"/>
      <c r="S89" s="4"/>
      <c r="T89" s="15"/>
      <c r="U89" s="15"/>
      <c r="V89" s="15"/>
      <c r="W89" s="15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15"/>
      <c r="AV89" s="4"/>
      <c r="AX89" s="9"/>
      <c r="AY89" s="20"/>
    </row>
    <row r="90" spans="1:51" ht="28.5" customHeight="1" x14ac:dyDescent="0.3">
      <c r="A90" s="8" t="s">
        <v>234</v>
      </c>
      <c r="B90" s="7" t="s">
        <v>223</v>
      </c>
      <c r="C90" s="8" t="s">
        <v>324</v>
      </c>
      <c r="D90" s="12">
        <v>2</v>
      </c>
      <c r="E90" s="5"/>
      <c r="F90" s="16"/>
      <c r="G90" s="5"/>
      <c r="H90" s="16"/>
      <c r="I90" s="5"/>
      <c r="J90" s="16"/>
      <c r="K90" s="5"/>
      <c r="L90" s="16"/>
      <c r="M90" s="7"/>
      <c r="N90" s="21"/>
      <c r="O90" s="15"/>
      <c r="P90" s="15"/>
      <c r="Q90" s="15"/>
      <c r="R90" s="4"/>
      <c r="S90" s="4"/>
      <c r="T90" s="15"/>
      <c r="U90" s="15"/>
      <c r="V90" s="15"/>
      <c r="W90" s="15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15"/>
      <c r="AV90" s="4"/>
      <c r="AX90" s="9"/>
      <c r="AY90" s="20"/>
    </row>
    <row r="91" spans="1:51" ht="28.5" customHeight="1" x14ac:dyDescent="0.3">
      <c r="A91" s="8" t="s">
        <v>36</v>
      </c>
      <c r="B91" s="7" t="s">
        <v>344</v>
      </c>
      <c r="C91" s="8" t="s">
        <v>324</v>
      </c>
      <c r="D91" s="12">
        <v>2</v>
      </c>
      <c r="E91" s="5"/>
      <c r="F91" s="16"/>
      <c r="G91" s="5"/>
      <c r="H91" s="16"/>
      <c r="I91" s="5"/>
      <c r="J91" s="16"/>
      <c r="K91" s="5"/>
      <c r="L91" s="16"/>
      <c r="M91" s="7"/>
      <c r="N91" s="21"/>
      <c r="O91" s="15"/>
      <c r="P91" s="15"/>
      <c r="Q91" s="15"/>
      <c r="R91" s="4"/>
      <c r="S91" s="4"/>
      <c r="T91" s="15"/>
      <c r="U91" s="15"/>
      <c r="V91" s="15"/>
      <c r="W91" s="15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15"/>
      <c r="AV91" s="4"/>
      <c r="AX91" s="9"/>
      <c r="AY91" s="20"/>
    </row>
    <row r="92" spans="1:51" ht="28.5" customHeight="1" x14ac:dyDescent="0.3">
      <c r="A92" s="8" t="s">
        <v>393</v>
      </c>
      <c r="B92" s="7" t="s">
        <v>351</v>
      </c>
      <c r="C92" s="8" t="s">
        <v>324</v>
      </c>
      <c r="D92" s="12">
        <v>1</v>
      </c>
      <c r="E92" s="5"/>
      <c r="F92" s="16"/>
      <c r="G92" s="5"/>
      <c r="H92" s="16"/>
      <c r="I92" s="5"/>
      <c r="J92" s="16"/>
      <c r="K92" s="5"/>
      <c r="L92" s="16"/>
      <c r="M92" s="7"/>
      <c r="N92" s="21"/>
      <c r="O92" s="15"/>
      <c r="P92" s="15"/>
      <c r="Q92" s="15"/>
      <c r="R92" s="4"/>
      <c r="S92" s="4"/>
      <c r="T92" s="15"/>
      <c r="U92" s="15"/>
      <c r="V92" s="15"/>
      <c r="W92" s="15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15"/>
      <c r="AV92" s="4"/>
      <c r="AX92" s="9"/>
      <c r="AY92" s="20"/>
    </row>
    <row r="93" spans="1:51" ht="28.5" customHeight="1" x14ac:dyDescent="0.3">
      <c r="A93" s="8" t="s">
        <v>286</v>
      </c>
      <c r="B93" s="7" t="s">
        <v>243</v>
      </c>
      <c r="C93" s="8" t="s">
        <v>324</v>
      </c>
      <c r="D93" s="12">
        <v>1</v>
      </c>
      <c r="E93" s="5"/>
      <c r="F93" s="16"/>
      <c r="G93" s="5"/>
      <c r="H93" s="16"/>
      <c r="I93" s="5"/>
      <c r="J93" s="16"/>
      <c r="K93" s="5"/>
      <c r="L93" s="16"/>
      <c r="M93" s="7"/>
      <c r="N93" s="21"/>
      <c r="O93" s="15"/>
      <c r="P93" s="15"/>
      <c r="Q93" s="15"/>
      <c r="R93" s="4"/>
      <c r="S93" s="4"/>
      <c r="T93" s="15"/>
      <c r="U93" s="15"/>
      <c r="V93" s="15"/>
      <c r="W93" s="15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15"/>
      <c r="AV93" s="4"/>
      <c r="AX93" s="9"/>
      <c r="AY93" s="20"/>
    </row>
    <row r="94" spans="1:51" ht="28.5" customHeight="1" x14ac:dyDescent="0.3">
      <c r="A94" s="8" t="s">
        <v>236</v>
      </c>
      <c r="B94" s="7" t="s">
        <v>269</v>
      </c>
      <c r="C94" s="8" t="s">
        <v>324</v>
      </c>
      <c r="D94" s="12">
        <v>1</v>
      </c>
      <c r="E94" s="5"/>
      <c r="F94" s="16"/>
      <c r="G94" s="5"/>
      <c r="H94" s="16"/>
      <c r="I94" s="5"/>
      <c r="J94" s="16"/>
      <c r="K94" s="5"/>
      <c r="L94" s="16"/>
      <c r="M94" s="7"/>
      <c r="N94" s="21"/>
      <c r="O94" s="15"/>
      <c r="P94" s="15"/>
      <c r="Q94" s="15"/>
      <c r="R94" s="4"/>
      <c r="S94" s="4"/>
      <c r="T94" s="15"/>
      <c r="U94" s="15"/>
      <c r="V94" s="15"/>
      <c r="W94" s="15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15"/>
      <c r="AV94" s="4"/>
      <c r="AX94" s="9"/>
      <c r="AY94" s="20"/>
    </row>
    <row r="95" spans="1:51" ht="28.5" customHeight="1" x14ac:dyDescent="0.3">
      <c r="A95" s="8" t="s">
        <v>225</v>
      </c>
      <c r="B95" s="7" t="s">
        <v>245</v>
      </c>
      <c r="C95" s="8" t="s">
        <v>324</v>
      </c>
      <c r="D95" s="12">
        <v>2</v>
      </c>
      <c r="E95" s="5"/>
      <c r="F95" s="16"/>
      <c r="G95" s="5"/>
      <c r="H95" s="16"/>
      <c r="I95" s="5"/>
      <c r="J95" s="16"/>
      <c r="K95" s="5"/>
      <c r="L95" s="16"/>
      <c r="M95" s="7"/>
      <c r="N95" s="21"/>
      <c r="O95" s="15"/>
      <c r="P95" s="15"/>
      <c r="Q95" s="15"/>
      <c r="R95" s="4"/>
      <c r="S95" s="4"/>
      <c r="T95" s="15"/>
      <c r="U95" s="15"/>
      <c r="V95" s="15"/>
      <c r="W95" s="15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15"/>
      <c r="AV95" s="4"/>
      <c r="AX95" s="9"/>
      <c r="AY95" s="20"/>
    </row>
    <row r="96" spans="1:51" ht="28.5" customHeight="1" x14ac:dyDescent="0.3">
      <c r="A96" s="8" t="s">
        <v>279</v>
      </c>
      <c r="B96" s="7" t="s">
        <v>226</v>
      </c>
      <c r="C96" s="8" t="s">
        <v>324</v>
      </c>
      <c r="D96" s="12">
        <v>1</v>
      </c>
      <c r="E96" s="5"/>
      <c r="F96" s="16"/>
      <c r="G96" s="5"/>
      <c r="H96" s="16"/>
      <c r="I96" s="5"/>
      <c r="J96" s="16"/>
      <c r="K96" s="5"/>
      <c r="L96" s="16"/>
      <c r="M96" s="7"/>
      <c r="N96" s="21"/>
      <c r="O96" s="15"/>
      <c r="P96" s="15"/>
      <c r="Q96" s="15"/>
      <c r="R96" s="4"/>
      <c r="S96" s="4"/>
      <c r="T96" s="15"/>
      <c r="U96" s="15"/>
      <c r="V96" s="15"/>
      <c r="W96" s="15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15"/>
      <c r="AV96" s="4"/>
      <c r="AX96" s="9"/>
      <c r="AY96" s="20"/>
    </row>
    <row r="97" spans="1:51" ht="28.5" customHeight="1" x14ac:dyDescent="0.3">
      <c r="A97" s="8" t="s">
        <v>275</v>
      </c>
      <c r="B97" s="7" t="s">
        <v>226</v>
      </c>
      <c r="C97" s="8" t="s">
        <v>324</v>
      </c>
      <c r="D97" s="12">
        <v>1</v>
      </c>
      <c r="E97" s="5"/>
      <c r="F97" s="16"/>
      <c r="G97" s="5"/>
      <c r="H97" s="16"/>
      <c r="I97" s="5"/>
      <c r="J97" s="16"/>
      <c r="K97" s="5"/>
      <c r="L97" s="16"/>
      <c r="M97" s="7"/>
      <c r="N97" s="21"/>
      <c r="O97" s="15"/>
      <c r="P97" s="15"/>
      <c r="Q97" s="15"/>
      <c r="R97" s="4"/>
      <c r="S97" s="4"/>
      <c r="T97" s="15"/>
      <c r="U97" s="15"/>
      <c r="V97" s="15"/>
      <c r="W97" s="15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15"/>
      <c r="AV97" s="4"/>
      <c r="AX97" s="9"/>
      <c r="AY97" s="20"/>
    </row>
    <row r="98" spans="1:51" ht="28.5" customHeight="1" x14ac:dyDescent="0.3">
      <c r="A98" s="8" t="s">
        <v>110</v>
      </c>
      <c r="B98" s="7" t="s">
        <v>226</v>
      </c>
      <c r="C98" s="8" t="s">
        <v>324</v>
      </c>
      <c r="D98" s="12">
        <v>1</v>
      </c>
      <c r="E98" s="5"/>
      <c r="F98" s="16"/>
      <c r="G98" s="5"/>
      <c r="H98" s="16"/>
      <c r="I98" s="5"/>
      <c r="J98" s="16"/>
      <c r="K98" s="5"/>
      <c r="L98" s="16"/>
      <c r="M98" s="7"/>
      <c r="N98" s="21"/>
      <c r="O98" s="15"/>
      <c r="P98" s="15"/>
      <c r="Q98" s="15"/>
      <c r="R98" s="4"/>
      <c r="S98" s="4"/>
      <c r="T98" s="15"/>
      <c r="U98" s="15"/>
      <c r="V98" s="15"/>
      <c r="W98" s="15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15"/>
      <c r="AV98" s="4"/>
      <c r="AX98" s="9"/>
      <c r="AY98" s="20"/>
    </row>
    <row r="99" spans="1:51" ht="28.5" customHeight="1" x14ac:dyDescent="0.3">
      <c r="A99" s="8" t="s">
        <v>108</v>
      </c>
      <c r="B99" s="7" t="s">
        <v>226</v>
      </c>
      <c r="C99" s="8" t="s">
        <v>324</v>
      </c>
      <c r="D99" s="12">
        <v>1</v>
      </c>
      <c r="E99" s="5"/>
      <c r="F99" s="16"/>
      <c r="G99" s="5"/>
      <c r="H99" s="16"/>
      <c r="I99" s="5"/>
      <c r="J99" s="16"/>
      <c r="K99" s="5"/>
      <c r="L99" s="16"/>
      <c r="M99" s="7"/>
      <c r="N99" s="21"/>
      <c r="O99" s="15"/>
      <c r="P99" s="15"/>
      <c r="Q99" s="15"/>
      <c r="R99" s="4"/>
      <c r="S99" s="4"/>
      <c r="T99" s="15"/>
      <c r="U99" s="15"/>
      <c r="V99" s="15"/>
      <c r="W99" s="15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15"/>
      <c r="AV99" s="4"/>
      <c r="AX99" s="9"/>
      <c r="AY99" s="20"/>
    </row>
    <row r="100" spans="1:51" ht="28.5" customHeight="1" x14ac:dyDescent="0.3">
      <c r="A100" s="8" t="s">
        <v>134</v>
      </c>
      <c r="B100" s="7" t="s">
        <v>353</v>
      </c>
      <c r="C100" s="8" t="s">
        <v>338</v>
      </c>
      <c r="D100" s="12">
        <v>17</v>
      </c>
      <c r="E100" s="5"/>
      <c r="F100" s="16"/>
      <c r="G100" s="5"/>
      <c r="H100" s="16"/>
      <c r="I100" s="5"/>
      <c r="J100" s="16"/>
      <c r="K100" s="5"/>
      <c r="L100" s="16"/>
      <c r="M100" s="7"/>
      <c r="N100" s="21"/>
      <c r="O100" s="18"/>
      <c r="P100" s="18"/>
      <c r="Q100" s="15"/>
      <c r="R100" s="4"/>
      <c r="S100" s="4"/>
      <c r="T100" s="15"/>
      <c r="U100" s="15"/>
      <c r="V100" s="15"/>
      <c r="W100" s="15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15"/>
      <c r="AV100" s="4"/>
      <c r="AX100" s="9"/>
      <c r="AY100" s="20"/>
    </row>
    <row r="101" spans="1:51" ht="28.5" customHeight="1" x14ac:dyDescent="0.3">
      <c r="A101" s="8" t="s">
        <v>329</v>
      </c>
      <c r="B101" s="8" t="s">
        <v>329</v>
      </c>
      <c r="C101" s="8" t="s">
        <v>329</v>
      </c>
      <c r="D101" s="16">
        <v>0</v>
      </c>
      <c r="E101" s="5"/>
      <c r="F101" s="16"/>
      <c r="G101" s="5"/>
      <c r="H101" s="16"/>
      <c r="I101" s="5"/>
      <c r="J101" s="16"/>
      <c r="K101" s="5"/>
      <c r="L101" s="16"/>
      <c r="M101" s="6"/>
      <c r="N101" s="8"/>
      <c r="O101" s="8"/>
      <c r="P101" s="8"/>
      <c r="AU101" s="15"/>
      <c r="AV101" s="4"/>
    </row>
    <row r="102" spans="1:51" ht="28.5" customHeight="1" x14ac:dyDescent="0.3">
      <c r="A102" s="8" t="s">
        <v>329</v>
      </c>
      <c r="B102" s="8" t="s">
        <v>329</v>
      </c>
      <c r="C102" s="8" t="s">
        <v>329</v>
      </c>
      <c r="D102" s="16">
        <v>0</v>
      </c>
      <c r="E102" s="5"/>
      <c r="F102" s="16"/>
      <c r="G102" s="5"/>
      <c r="H102" s="16"/>
      <c r="I102" s="5"/>
      <c r="J102" s="16"/>
      <c r="K102" s="5"/>
      <c r="L102" s="16"/>
      <c r="M102" s="6"/>
      <c r="N102" s="8"/>
      <c r="O102" s="8"/>
      <c r="P102" s="8"/>
      <c r="AU102" s="15"/>
      <c r="AV102" s="4"/>
    </row>
    <row r="103" spans="1:51" ht="28.5" customHeight="1" x14ac:dyDescent="0.3">
      <c r="A103" s="8" t="s">
        <v>329</v>
      </c>
      <c r="B103" s="8" t="s">
        <v>329</v>
      </c>
      <c r="C103" s="8" t="s">
        <v>329</v>
      </c>
      <c r="D103" s="16">
        <v>0</v>
      </c>
      <c r="E103" s="5"/>
      <c r="F103" s="16"/>
      <c r="G103" s="5"/>
      <c r="H103" s="16"/>
      <c r="I103" s="5"/>
      <c r="J103" s="16"/>
      <c r="K103" s="5"/>
      <c r="L103" s="16"/>
      <c r="M103" s="6"/>
      <c r="N103" s="8"/>
      <c r="O103" s="8"/>
      <c r="P103" s="8"/>
      <c r="AU103" s="15"/>
      <c r="AV103" s="4"/>
    </row>
    <row r="104" spans="1:51" ht="28.5" customHeight="1" x14ac:dyDescent="0.3">
      <c r="A104" s="8" t="s">
        <v>329</v>
      </c>
      <c r="B104" s="8" t="s">
        <v>329</v>
      </c>
      <c r="C104" s="8" t="s">
        <v>329</v>
      </c>
      <c r="D104" s="16">
        <v>0</v>
      </c>
      <c r="E104" s="5"/>
      <c r="F104" s="16"/>
      <c r="G104" s="5"/>
      <c r="H104" s="16"/>
      <c r="I104" s="5"/>
      <c r="J104" s="16"/>
      <c r="K104" s="5"/>
      <c r="L104" s="16"/>
      <c r="M104" s="6"/>
      <c r="N104" s="8"/>
      <c r="O104" s="8"/>
      <c r="P104" s="8"/>
      <c r="AU104" s="15"/>
      <c r="AV104" s="4"/>
    </row>
    <row r="105" spans="1:51" ht="28.5" customHeight="1" x14ac:dyDescent="0.3">
      <c r="A105" s="8" t="s">
        <v>329</v>
      </c>
      <c r="B105" s="8" t="s">
        <v>329</v>
      </c>
      <c r="C105" s="8" t="s">
        <v>329</v>
      </c>
      <c r="D105" s="16">
        <v>0</v>
      </c>
      <c r="E105" s="5"/>
      <c r="F105" s="16"/>
      <c r="G105" s="5"/>
      <c r="H105" s="16"/>
      <c r="I105" s="5"/>
      <c r="J105" s="16"/>
      <c r="K105" s="5"/>
      <c r="L105" s="16"/>
      <c r="M105" s="6"/>
      <c r="N105" s="8"/>
      <c r="O105" s="8"/>
      <c r="P105" s="8"/>
      <c r="AU105" s="15"/>
      <c r="AV105" s="4"/>
    </row>
    <row r="106" spans="1:51" ht="28.5" customHeight="1" x14ac:dyDescent="0.3">
      <c r="A106" s="8" t="s">
        <v>329</v>
      </c>
      <c r="B106" s="8" t="s">
        <v>329</v>
      </c>
      <c r="C106" s="8" t="s">
        <v>329</v>
      </c>
      <c r="D106" s="16">
        <v>0</v>
      </c>
      <c r="E106" s="5"/>
      <c r="F106" s="16"/>
      <c r="G106" s="5"/>
      <c r="H106" s="16"/>
      <c r="I106" s="5"/>
      <c r="J106" s="16"/>
      <c r="K106" s="5"/>
      <c r="L106" s="16"/>
      <c r="M106" s="6"/>
      <c r="N106" s="8"/>
      <c r="O106" s="8"/>
      <c r="P106" s="8"/>
      <c r="AU106" s="15"/>
      <c r="AV106" s="4"/>
    </row>
    <row r="107" spans="1:51" ht="28.5" customHeight="1" x14ac:dyDescent="0.3">
      <c r="A107" s="8" t="s">
        <v>329</v>
      </c>
      <c r="B107" s="8" t="s">
        <v>329</v>
      </c>
      <c r="C107" s="8" t="s">
        <v>329</v>
      </c>
      <c r="D107" s="16">
        <v>0</v>
      </c>
      <c r="E107" s="5"/>
      <c r="F107" s="16"/>
      <c r="G107" s="5"/>
      <c r="H107" s="16"/>
      <c r="I107" s="5"/>
      <c r="J107" s="16"/>
      <c r="K107" s="5"/>
      <c r="L107" s="16"/>
      <c r="M107" s="6"/>
      <c r="N107" s="8"/>
      <c r="O107" s="8"/>
      <c r="P107" s="8"/>
      <c r="AU107" s="15"/>
      <c r="AV107" s="4"/>
    </row>
    <row r="108" spans="1:51" ht="28.5" customHeight="1" x14ac:dyDescent="0.3">
      <c r="A108" s="8" t="s">
        <v>104</v>
      </c>
      <c r="B108" s="8" t="s">
        <v>329</v>
      </c>
      <c r="C108" s="8" t="s">
        <v>329</v>
      </c>
      <c r="D108" s="8" t="s">
        <v>329</v>
      </c>
      <c r="E108" s="17"/>
      <c r="F108" s="16"/>
      <c r="G108" s="16"/>
      <c r="H108" s="16"/>
      <c r="I108" s="16"/>
      <c r="J108" s="16"/>
      <c r="K108" s="13"/>
      <c r="L108" s="16"/>
      <c r="M108" s="8"/>
    </row>
    <row r="109" spans="1:51" ht="28.5" customHeight="1" x14ac:dyDescent="0.3">
      <c r="A109" s="3" t="s">
        <v>354</v>
      </c>
      <c r="B109" s="8" t="s">
        <v>248</v>
      </c>
      <c r="C109" s="8"/>
      <c r="D109" s="8" t="s">
        <v>329</v>
      </c>
      <c r="E109" s="8"/>
      <c r="F109" s="8"/>
      <c r="G109" s="8"/>
      <c r="H109" s="8"/>
      <c r="I109" s="8"/>
      <c r="J109" s="8"/>
      <c r="K109" s="8"/>
      <c r="L109" s="8"/>
      <c r="M109" s="8"/>
      <c r="N109" s="14"/>
      <c r="Q109" s="15"/>
      <c r="R109" s="4"/>
      <c r="S109" s="4"/>
      <c r="AH109" s="15"/>
    </row>
    <row r="110" spans="1:51" ht="28.5" customHeight="1" x14ac:dyDescent="0.3">
      <c r="A110" s="8" t="s">
        <v>194</v>
      </c>
      <c r="B110" s="7" t="s">
        <v>228</v>
      </c>
      <c r="C110" s="8" t="s">
        <v>338</v>
      </c>
      <c r="D110" s="12">
        <v>107</v>
      </c>
      <c r="E110" s="5"/>
      <c r="F110" s="16"/>
      <c r="G110" s="5"/>
      <c r="H110" s="16"/>
      <c r="I110" s="5"/>
      <c r="J110" s="16"/>
      <c r="K110" s="5"/>
      <c r="L110" s="16"/>
      <c r="M110" s="7"/>
      <c r="N110" s="21"/>
      <c r="O110" s="15"/>
      <c r="P110" s="15"/>
      <c r="Q110" s="15"/>
      <c r="R110" s="4"/>
      <c r="S110" s="4"/>
      <c r="T110" s="15"/>
      <c r="U110" s="15"/>
      <c r="V110" s="15"/>
      <c r="W110" s="15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15"/>
      <c r="AV110" s="4"/>
      <c r="AX110" s="9"/>
      <c r="AY110" s="20"/>
    </row>
    <row r="111" spans="1:51" ht="28.5" customHeight="1" x14ac:dyDescent="0.3">
      <c r="A111" s="8" t="s">
        <v>131</v>
      </c>
      <c r="B111" s="7" t="s">
        <v>6</v>
      </c>
      <c r="C111" s="8" t="s">
        <v>338</v>
      </c>
      <c r="D111" s="12">
        <v>366</v>
      </c>
      <c r="E111" s="5"/>
      <c r="F111" s="16"/>
      <c r="G111" s="5"/>
      <c r="H111" s="16"/>
      <c r="I111" s="5"/>
      <c r="J111" s="16"/>
      <c r="K111" s="5"/>
      <c r="L111" s="16"/>
      <c r="M111" s="7"/>
      <c r="N111" s="21"/>
      <c r="O111" s="15"/>
      <c r="P111" s="15"/>
      <c r="Q111" s="15"/>
      <c r="R111" s="4"/>
      <c r="S111" s="4"/>
      <c r="T111" s="15"/>
      <c r="U111" s="15"/>
      <c r="V111" s="15"/>
      <c r="W111" s="15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15"/>
      <c r="AV111" s="4"/>
      <c r="AX111" s="9"/>
      <c r="AY111" s="20"/>
    </row>
    <row r="112" spans="1:51" ht="28.5" customHeight="1" x14ac:dyDescent="0.3">
      <c r="A112" s="8" t="s">
        <v>123</v>
      </c>
      <c r="B112" s="7" t="s">
        <v>282</v>
      </c>
      <c r="C112" s="8" t="s">
        <v>338</v>
      </c>
      <c r="D112" s="12">
        <v>96</v>
      </c>
      <c r="E112" s="5"/>
      <c r="F112" s="16"/>
      <c r="G112" s="5"/>
      <c r="H112" s="16"/>
      <c r="I112" s="5"/>
      <c r="J112" s="16"/>
      <c r="K112" s="5"/>
      <c r="L112" s="16"/>
      <c r="M112" s="7"/>
      <c r="N112" s="21"/>
      <c r="O112" s="15"/>
      <c r="P112" s="15"/>
      <c r="Q112" s="15"/>
      <c r="R112" s="4"/>
      <c r="S112" s="4"/>
      <c r="T112" s="15"/>
      <c r="U112" s="15"/>
      <c r="V112" s="15"/>
      <c r="W112" s="15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15"/>
      <c r="AV112" s="4"/>
      <c r="AX112" s="9"/>
      <c r="AY112" s="20"/>
    </row>
    <row r="113" spans="1:51" ht="28.5" customHeight="1" x14ac:dyDescent="0.3">
      <c r="A113" s="8" t="s">
        <v>123</v>
      </c>
      <c r="B113" s="7" t="s">
        <v>85</v>
      </c>
      <c r="C113" s="8" t="s">
        <v>338</v>
      </c>
      <c r="D113" s="12">
        <v>9</v>
      </c>
      <c r="E113" s="5"/>
      <c r="F113" s="16"/>
      <c r="G113" s="5"/>
      <c r="H113" s="16"/>
      <c r="I113" s="5"/>
      <c r="J113" s="16"/>
      <c r="K113" s="5"/>
      <c r="L113" s="16"/>
      <c r="M113" s="7"/>
      <c r="N113" s="21"/>
      <c r="O113" s="15"/>
      <c r="P113" s="15"/>
      <c r="Q113" s="15"/>
      <c r="R113" s="4"/>
      <c r="S113" s="4"/>
      <c r="T113" s="15"/>
      <c r="U113" s="15"/>
      <c r="V113" s="15"/>
      <c r="W113" s="15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15"/>
      <c r="AV113" s="4"/>
      <c r="AX113" s="9"/>
      <c r="AY113" s="20"/>
    </row>
    <row r="114" spans="1:51" ht="28.5" customHeight="1" x14ac:dyDescent="0.3">
      <c r="A114" s="8" t="s">
        <v>123</v>
      </c>
      <c r="B114" s="7" t="s">
        <v>278</v>
      </c>
      <c r="C114" s="8" t="s">
        <v>338</v>
      </c>
      <c r="D114" s="12">
        <v>5</v>
      </c>
      <c r="E114" s="5"/>
      <c r="F114" s="16"/>
      <c r="G114" s="5"/>
      <c r="H114" s="16"/>
      <c r="I114" s="5"/>
      <c r="J114" s="16"/>
      <c r="K114" s="5"/>
      <c r="L114" s="16"/>
      <c r="M114" s="7"/>
      <c r="N114" s="21"/>
      <c r="O114" s="15"/>
      <c r="P114" s="15"/>
      <c r="Q114" s="15"/>
      <c r="R114" s="4"/>
      <c r="S114" s="4"/>
      <c r="T114" s="15"/>
      <c r="U114" s="15"/>
      <c r="V114" s="15"/>
      <c r="W114" s="15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15"/>
      <c r="AV114" s="4"/>
      <c r="AX114" s="9"/>
      <c r="AY114" s="20"/>
    </row>
    <row r="115" spans="1:51" ht="28.5" customHeight="1" x14ac:dyDescent="0.3">
      <c r="A115" s="8" t="s">
        <v>123</v>
      </c>
      <c r="B115" s="7" t="s">
        <v>391</v>
      </c>
      <c r="C115" s="8" t="s">
        <v>338</v>
      </c>
      <c r="D115" s="12">
        <v>55</v>
      </c>
      <c r="E115" s="5"/>
      <c r="F115" s="16"/>
      <c r="G115" s="5"/>
      <c r="H115" s="16"/>
      <c r="I115" s="5"/>
      <c r="J115" s="16"/>
      <c r="K115" s="5"/>
      <c r="L115" s="16"/>
      <c r="M115" s="7"/>
      <c r="N115" s="21"/>
      <c r="O115" s="15"/>
      <c r="P115" s="15"/>
      <c r="Q115" s="15"/>
      <c r="R115" s="4"/>
      <c r="S115" s="4"/>
      <c r="T115" s="15"/>
      <c r="U115" s="15"/>
      <c r="V115" s="15"/>
      <c r="W115" s="15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15"/>
      <c r="AV115" s="4"/>
      <c r="AX115" s="9"/>
      <c r="AY115" s="20"/>
    </row>
    <row r="116" spans="1:51" ht="28.5" customHeight="1" x14ac:dyDescent="0.3">
      <c r="A116" s="8" t="s">
        <v>253</v>
      </c>
      <c r="B116" s="7" t="s">
        <v>105</v>
      </c>
      <c r="C116" s="8" t="s">
        <v>338</v>
      </c>
      <c r="D116" s="12">
        <v>43</v>
      </c>
      <c r="E116" s="5"/>
      <c r="F116" s="16"/>
      <c r="G116" s="5"/>
      <c r="H116" s="16"/>
      <c r="I116" s="5"/>
      <c r="J116" s="16"/>
      <c r="K116" s="5"/>
      <c r="L116" s="16"/>
      <c r="M116" s="7"/>
      <c r="N116" s="21"/>
      <c r="O116" s="15"/>
      <c r="P116" s="15"/>
      <c r="Q116" s="15"/>
      <c r="R116" s="4"/>
      <c r="S116" s="4"/>
      <c r="T116" s="15"/>
      <c r="U116" s="15"/>
      <c r="V116" s="15"/>
      <c r="W116" s="15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15"/>
      <c r="AV116" s="4"/>
      <c r="AX116" s="9"/>
      <c r="AY116" s="20"/>
    </row>
    <row r="117" spans="1:51" ht="28.5" customHeight="1" x14ac:dyDescent="0.3">
      <c r="A117" s="8" t="s">
        <v>253</v>
      </c>
      <c r="B117" s="7" t="s">
        <v>283</v>
      </c>
      <c r="C117" s="8" t="s">
        <v>338</v>
      </c>
      <c r="D117" s="12">
        <v>77</v>
      </c>
      <c r="E117" s="5"/>
      <c r="F117" s="16"/>
      <c r="G117" s="5"/>
      <c r="H117" s="16"/>
      <c r="I117" s="5"/>
      <c r="J117" s="16"/>
      <c r="K117" s="5"/>
      <c r="L117" s="16"/>
      <c r="M117" s="7"/>
      <c r="N117" s="21"/>
      <c r="O117" s="15"/>
      <c r="P117" s="15"/>
      <c r="Q117" s="15"/>
      <c r="R117" s="4"/>
      <c r="S117" s="4"/>
      <c r="T117" s="15"/>
      <c r="U117" s="15"/>
      <c r="V117" s="15"/>
      <c r="W117" s="15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15"/>
      <c r="AV117" s="4"/>
      <c r="AX117" s="9"/>
      <c r="AY117" s="20"/>
    </row>
    <row r="118" spans="1:51" ht="28.5" customHeight="1" x14ac:dyDescent="0.3">
      <c r="A118" s="8" t="s">
        <v>253</v>
      </c>
      <c r="B118" s="7" t="s">
        <v>394</v>
      </c>
      <c r="C118" s="8" t="s">
        <v>338</v>
      </c>
      <c r="D118" s="12">
        <v>77</v>
      </c>
      <c r="E118" s="5"/>
      <c r="F118" s="16"/>
      <c r="G118" s="5"/>
      <c r="H118" s="16"/>
      <c r="I118" s="5"/>
      <c r="J118" s="16"/>
      <c r="K118" s="5"/>
      <c r="L118" s="16"/>
      <c r="M118" s="7"/>
      <c r="N118" s="21"/>
      <c r="O118" s="15"/>
      <c r="P118" s="15"/>
      <c r="Q118" s="15"/>
      <c r="R118" s="4"/>
      <c r="S118" s="4"/>
      <c r="T118" s="15"/>
      <c r="U118" s="15"/>
      <c r="V118" s="15"/>
      <c r="W118" s="15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15"/>
      <c r="AV118" s="4"/>
      <c r="AX118" s="9"/>
      <c r="AY118" s="20"/>
    </row>
    <row r="119" spans="1:51" ht="28.5" customHeight="1" x14ac:dyDescent="0.3">
      <c r="A119" s="8" t="s">
        <v>213</v>
      </c>
      <c r="B119" s="7" t="s">
        <v>395</v>
      </c>
      <c r="C119" s="8" t="s">
        <v>338</v>
      </c>
      <c r="D119" s="12">
        <v>6</v>
      </c>
      <c r="E119" s="5"/>
      <c r="F119" s="16"/>
      <c r="G119" s="5"/>
      <c r="H119" s="16"/>
      <c r="I119" s="5"/>
      <c r="J119" s="16"/>
      <c r="K119" s="5"/>
      <c r="L119" s="16"/>
      <c r="M119" s="7"/>
      <c r="N119" s="21"/>
      <c r="O119" s="15"/>
      <c r="P119" s="15"/>
      <c r="Q119" s="15"/>
      <c r="R119" s="4"/>
      <c r="S119" s="4"/>
      <c r="T119" s="15"/>
      <c r="U119" s="15"/>
      <c r="V119" s="15"/>
      <c r="W119" s="15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15"/>
      <c r="AV119" s="4"/>
      <c r="AX119" s="9"/>
      <c r="AY119" s="20"/>
    </row>
    <row r="120" spans="1:51" ht="28.5" customHeight="1" x14ac:dyDescent="0.3">
      <c r="A120" s="8" t="s">
        <v>64</v>
      </c>
      <c r="B120" s="7" t="s">
        <v>285</v>
      </c>
      <c r="C120" s="8" t="s">
        <v>338</v>
      </c>
      <c r="D120" s="12">
        <v>5</v>
      </c>
      <c r="E120" s="5"/>
      <c r="F120" s="16"/>
      <c r="G120" s="5"/>
      <c r="H120" s="16"/>
      <c r="I120" s="5"/>
      <c r="J120" s="16"/>
      <c r="K120" s="5"/>
      <c r="L120" s="16"/>
      <c r="M120" s="7"/>
      <c r="N120" s="21"/>
      <c r="O120" s="18"/>
      <c r="P120" s="18"/>
      <c r="Q120" s="15"/>
      <c r="R120" s="4"/>
      <c r="S120" s="4"/>
      <c r="T120" s="15"/>
      <c r="U120" s="15"/>
      <c r="V120" s="15"/>
      <c r="W120" s="15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15"/>
      <c r="AV120" s="4"/>
      <c r="AX120" s="9"/>
      <c r="AY120" s="20"/>
    </row>
    <row r="121" spans="1:51" ht="28.5" customHeight="1" x14ac:dyDescent="0.3">
      <c r="A121" s="8" t="s">
        <v>329</v>
      </c>
      <c r="B121" s="8" t="s">
        <v>329</v>
      </c>
      <c r="C121" s="8" t="s">
        <v>329</v>
      </c>
      <c r="D121" s="16">
        <v>0</v>
      </c>
      <c r="E121" s="5"/>
      <c r="F121" s="16"/>
      <c r="G121" s="5"/>
      <c r="H121" s="16"/>
      <c r="I121" s="5"/>
      <c r="J121" s="16"/>
      <c r="K121" s="5"/>
      <c r="L121" s="16"/>
      <c r="M121" s="6"/>
      <c r="N121" s="8"/>
      <c r="O121" s="8"/>
      <c r="P121" s="8"/>
      <c r="AU121" s="15"/>
      <c r="AV121" s="4"/>
    </row>
    <row r="122" spans="1:51" ht="28.5" customHeight="1" x14ac:dyDescent="0.3">
      <c r="A122" s="8" t="s">
        <v>329</v>
      </c>
      <c r="B122" s="8" t="s">
        <v>329</v>
      </c>
      <c r="C122" s="8" t="s">
        <v>329</v>
      </c>
      <c r="D122" s="16">
        <v>0</v>
      </c>
      <c r="E122" s="5"/>
      <c r="F122" s="16"/>
      <c r="G122" s="5"/>
      <c r="H122" s="16"/>
      <c r="I122" s="5"/>
      <c r="J122" s="16"/>
      <c r="K122" s="5"/>
      <c r="L122" s="16"/>
      <c r="M122" s="6"/>
      <c r="N122" s="8"/>
      <c r="O122" s="8"/>
      <c r="P122" s="8"/>
      <c r="AU122" s="15"/>
      <c r="AV122" s="4"/>
    </row>
    <row r="123" spans="1:51" ht="28.5" customHeight="1" x14ac:dyDescent="0.3">
      <c r="A123" s="8" t="s">
        <v>329</v>
      </c>
      <c r="B123" s="8" t="s">
        <v>329</v>
      </c>
      <c r="C123" s="8" t="s">
        <v>329</v>
      </c>
      <c r="D123" s="16">
        <v>0</v>
      </c>
      <c r="E123" s="5"/>
      <c r="F123" s="16"/>
      <c r="G123" s="5"/>
      <c r="H123" s="16"/>
      <c r="I123" s="5"/>
      <c r="J123" s="16"/>
      <c r="K123" s="5"/>
      <c r="L123" s="16"/>
      <c r="M123" s="6"/>
      <c r="N123" s="8"/>
      <c r="O123" s="8"/>
      <c r="P123" s="8"/>
      <c r="AU123" s="15"/>
      <c r="AV123" s="4"/>
    </row>
    <row r="124" spans="1:51" ht="28.5" customHeight="1" x14ac:dyDescent="0.3">
      <c r="A124" s="8" t="s">
        <v>329</v>
      </c>
      <c r="B124" s="8" t="s">
        <v>329</v>
      </c>
      <c r="C124" s="8" t="s">
        <v>329</v>
      </c>
      <c r="D124" s="16">
        <v>0</v>
      </c>
      <c r="E124" s="5"/>
      <c r="F124" s="16"/>
      <c r="G124" s="5"/>
      <c r="H124" s="16"/>
      <c r="I124" s="5"/>
      <c r="J124" s="16"/>
      <c r="K124" s="5"/>
      <c r="L124" s="16"/>
      <c r="M124" s="6"/>
      <c r="N124" s="8"/>
      <c r="O124" s="8"/>
      <c r="P124" s="8"/>
      <c r="AU124" s="15"/>
      <c r="AV124" s="4"/>
    </row>
    <row r="125" spans="1:51" ht="28.5" customHeight="1" x14ac:dyDescent="0.3">
      <c r="A125" s="8" t="s">
        <v>329</v>
      </c>
      <c r="B125" s="8" t="s">
        <v>329</v>
      </c>
      <c r="C125" s="8" t="s">
        <v>329</v>
      </c>
      <c r="D125" s="16">
        <v>0</v>
      </c>
      <c r="E125" s="5"/>
      <c r="F125" s="16"/>
      <c r="G125" s="5"/>
      <c r="H125" s="16"/>
      <c r="I125" s="5"/>
      <c r="J125" s="16"/>
      <c r="K125" s="5"/>
      <c r="L125" s="16"/>
      <c r="M125" s="6"/>
      <c r="N125" s="8"/>
      <c r="O125" s="8"/>
      <c r="P125" s="8"/>
      <c r="AU125" s="15"/>
      <c r="AV125" s="4"/>
    </row>
    <row r="126" spans="1:51" ht="28.5" customHeight="1" x14ac:dyDescent="0.3">
      <c r="A126" s="8" t="s">
        <v>329</v>
      </c>
      <c r="B126" s="8" t="s">
        <v>329</v>
      </c>
      <c r="C126" s="8" t="s">
        <v>329</v>
      </c>
      <c r="D126" s="16">
        <v>0</v>
      </c>
      <c r="E126" s="5"/>
      <c r="F126" s="16"/>
      <c r="G126" s="5"/>
      <c r="H126" s="16"/>
      <c r="I126" s="5"/>
      <c r="J126" s="16"/>
      <c r="K126" s="5"/>
      <c r="L126" s="16"/>
      <c r="M126" s="6"/>
      <c r="N126" s="8"/>
      <c r="O126" s="8"/>
      <c r="P126" s="8"/>
      <c r="AU126" s="15"/>
      <c r="AV126" s="4"/>
    </row>
    <row r="127" spans="1:51" ht="28.5" customHeight="1" x14ac:dyDescent="0.3">
      <c r="A127" s="8" t="s">
        <v>329</v>
      </c>
      <c r="B127" s="8" t="s">
        <v>329</v>
      </c>
      <c r="C127" s="8" t="s">
        <v>329</v>
      </c>
      <c r="D127" s="16">
        <v>0</v>
      </c>
      <c r="E127" s="5"/>
      <c r="F127" s="16"/>
      <c r="G127" s="5"/>
      <c r="H127" s="16"/>
      <c r="I127" s="5"/>
      <c r="J127" s="16"/>
      <c r="K127" s="5"/>
      <c r="L127" s="16"/>
      <c r="M127" s="6"/>
      <c r="N127" s="8"/>
      <c r="O127" s="8"/>
      <c r="P127" s="8"/>
      <c r="AU127" s="15"/>
      <c r="AV127" s="4"/>
    </row>
    <row r="128" spans="1:51" ht="28.5" customHeight="1" x14ac:dyDescent="0.3">
      <c r="A128" s="8" t="s">
        <v>329</v>
      </c>
      <c r="B128" s="8" t="s">
        <v>329</v>
      </c>
      <c r="C128" s="8" t="s">
        <v>329</v>
      </c>
      <c r="D128" s="16">
        <v>0</v>
      </c>
      <c r="E128" s="5"/>
      <c r="F128" s="16"/>
      <c r="G128" s="5"/>
      <c r="H128" s="16"/>
      <c r="I128" s="5"/>
      <c r="J128" s="16"/>
      <c r="K128" s="5"/>
      <c r="L128" s="16"/>
      <c r="M128" s="6"/>
      <c r="N128" s="8"/>
      <c r="O128" s="8"/>
      <c r="P128" s="8"/>
      <c r="AU128" s="15"/>
      <c r="AV128" s="4"/>
    </row>
    <row r="129" spans="1:51" ht="28.5" customHeight="1" x14ac:dyDescent="0.3">
      <c r="A129" s="8" t="s">
        <v>329</v>
      </c>
      <c r="B129" s="8" t="s">
        <v>329</v>
      </c>
      <c r="C129" s="8" t="s">
        <v>329</v>
      </c>
      <c r="D129" s="16">
        <v>0</v>
      </c>
      <c r="E129" s="5"/>
      <c r="F129" s="16"/>
      <c r="G129" s="5"/>
      <c r="H129" s="16"/>
      <c r="I129" s="5"/>
      <c r="J129" s="16"/>
      <c r="K129" s="5"/>
      <c r="L129" s="16"/>
      <c r="M129" s="6"/>
      <c r="N129" s="8"/>
      <c r="O129" s="8"/>
      <c r="P129" s="8"/>
      <c r="AU129" s="15"/>
      <c r="AV129" s="4"/>
    </row>
    <row r="130" spans="1:51" ht="28.5" customHeight="1" x14ac:dyDescent="0.3">
      <c r="A130" s="8" t="s">
        <v>329</v>
      </c>
      <c r="B130" s="8" t="s">
        <v>329</v>
      </c>
      <c r="C130" s="8" t="s">
        <v>329</v>
      </c>
      <c r="D130" s="16">
        <v>0</v>
      </c>
      <c r="E130" s="5"/>
      <c r="F130" s="16"/>
      <c r="G130" s="5"/>
      <c r="H130" s="16"/>
      <c r="I130" s="5"/>
      <c r="J130" s="16"/>
      <c r="K130" s="5"/>
      <c r="L130" s="16"/>
      <c r="M130" s="6"/>
      <c r="N130" s="8"/>
      <c r="O130" s="8"/>
      <c r="P130" s="8"/>
      <c r="AU130" s="15"/>
      <c r="AV130" s="4"/>
    </row>
    <row r="131" spans="1:51" ht="28.5" customHeight="1" x14ac:dyDescent="0.3">
      <c r="A131" s="8" t="s">
        <v>329</v>
      </c>
      <c r="B131" s="8" t="s">
        <v>329</v>
      </c>
      <c r="C131" s="8" t="s">
        <v>329</v>
      </c>
      <c r="D131" s="16">
        <v>0</v>
      </c>
      <c r="E131" s="5"/>
      <c r="F131" s="16"/>
      <c r="G131" s="5"/>
      <c r="H131" s="16"/>
      <c r="I131" s="5"/>
      <c r="J131" s="16"/>
      <c r="K131" s="5"/>
      <c r="L131" s="16"/>
      <c r="M131" s="6"/>
      <c r="N131" s="8"/>
      <c r="O131" s="8"/>
      <c r="P131" s="8"/>
      <c r="AU131" s="15"/>
      <c r="AV131" s="4"/>
    </row>
    <row r="132" spans="1:51" ht="28.5" customHeight="1" x14ac:dyDescent="0.3">
      <c r="A132" s="8" t="s">
        <v>329</v>
      </c>
      <c r="B132" s="8" t="s">
        <v>329</v>
      </c>
      <c r="C132" s="8" t="s">
        <v>329</v>
      </c>
      <c r="D132" s="16">
        <v>0</v>
      </c>
      <c r="E132" s="5"/>
      <c r="F132" s="16"/>
      <c r="G132" s="5"/>
      <c r="H132" s="16"/>
      <c r="I132" s="5"/>
      <c r="J132" s="16"/>
      <c r="K132" s="5"/>
      <c r="L132" s="16"/>
      <c r="M132" s="6"/>
      <c r="N132" s="8"/>
      <c r="O132" s="8"/>
      <c r="P132" s="8"/>
      <c r="AU132" s="15"/>
      <c r="AV132" s="4"/>
    </row>
    <row r="133" spans="1:51" ht="28.5" customHeight="1" x14ac:dyDescent="0.3">
      <c r="A133" s="8" t="s">
        <v>329</v>
      </c>
      <c r="B133" s="8" t="s">
        <v>329</v>
      </c>
      <c r="C133" s="8" t="s">
        <v>329</v>
      </c>
      <c r="D133" s="16">
        <v>0</v>
      </c>
      <c r="E133" s="5"/>
      <c r="F133" s="16"/>
      <c r="G133" s="5"/>
      <c r="H133" s="16"/>
      <c r="I133" s="5"/>
      <c r="J133" s="16"/>
      <c r="K133" s="5"/>
      <c r="L133" s="16"/>
      <c r="M133" s="6"/>
      <c r="N133" s="8"/>
      <c r="O133" s="8"/>
      <c r="P133" s="8"/>
      <c r="AU133" s="15"/>
      <c r="AV133" s="4"/>
    </row>
    <row r="134" spans="1:51" ht="28.5" customHeight="1" x14ac:dyDescent="0.3">
      <c r="A134" s="8" t="s">
        <v>104</v>
      </c>
      <c r="B134" s="8" t="s">
        <v>329</v>
      </c>
      <c r="C134" s="8" t="s">
        <v>329</v>
      </c>
      <c r="D134" s="8" t="s">
        <v>329</v>
      </c>
      <c r="E134" s="17"/>
      <c r="F134" s="16"/>
      <c r="G134" s="16"/>
      <c r="H134" s="16"/>
      <c r="I134" s="16"/>
      <c r="J134" s="16"/>
      <c r="K134" s="13"/>
      <c r="L134" s="16"/>
      <c r="M134" s="8"/>
    </row>
    <row r="135" spans="1:51" ht="28.5" customHeight="1" x14ac:dyDescent="0.3">
      <c r="A135" s="3" t="s">
        <v>260</v>
      </c>
      <c r="B135" s="8" t="s">
        <v>248</v>
      </c>
      <c r="C135" s="8"/>
      <c r="D135" s="8" t="s">
        <v>329</v>
      </c>
      <c r="E135" s="8"/>
      <c r="F135" s="8"/>
      <c r="G135" s="8"/>
      <c r="H135" s="8"/>
      <c r="I135" s="8"/>
      <c r="J135" s="8"/>
      <c r="K135" s="8"/>
      <c r="L135" s="8"/>
      <c r="M135" s="8"/>
      <c r="N135" s="14"/>
      <c r="Q135" s="15"/>
      <c r="R135" s="4"/>
      <c r="S135" s="4"/>
      <c r="AH135" s="15"/>
    </row>
    <row r="136" spans="1:51" ht="28.5" customHeight="1" x14ac:dyDescent="0.3">
      <c r="A136" s="8" t="s">
        <v>76</v>
      </c>
      <c r="B136" s="7" t="s">
        <v>221</v>
      </c>
      <c r="C136" s="8" t="s">
        <v>338</v>
      </c>
      <c r="D136" s="12">
        <v>134</v>
      </c>
      <c r="E136" s="5"/>
      <c r="F136" s="16"/>
      <c r="G136" s="5"/>
      <c r="H136" s="16"/>
      <c r="I136" s="5"/>
      <c r="J136" s="16"/>
      <c r="K136" s="5"/>
      <c r="L136" s="16"/>
      <c r="M136" s="7"/>
      <c r="N136" s="21"/>
      <c r="O136" s="15"/>
      <c r="P136" s="15"/>
      <c r="Q136" s="15"/>
      <c r="R136" s="4"/>
      <c r="S136" s="4"/>
      <c r="T136" s="15"/>
      <c r="U136" s="15"/>
      <c r="V136" s="15"/>
      <c r="W136" s="15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15"/>
      <c r="AV136" s="4"/>
      <c r="AX136" s="9"/>
      <c r="AY136" s="20"/>
    </row>
    <row r="137" spans="1:51" ht="28.5" customHeight="1" x14ac:dyDescent="0.3">
      <c r="A137" s="8" t="s">
        <v>76</v>
      </c>
      <c r="B137" s="7" t="s">
        <v>232</v>
      </c>
      <c r="C137" s="8" t="s">
        <v>338</v>
      </c>
      <c r="D137" s="12">
        <v>163</v>
      </c>
      <c r="E137" s="5"/>
      <c r="F137" s="16"/>
      <c r="G137" s="5"/>
      <c r="H137" s="16"/>
      <c r="I137" s="5"/>
      <c r="J137" s="16"/>
      <c r="K137" s="5"/>
      <c r="L137" s="16"/>
      <c r="M137" s="7"/>
      <c r="N137" s="21"/>
      <c r="O137" s="15"/>
      <c r="P137" s="15"/>
      <c r="Q137" s="15"/>
      <c r="R137" s="4"/>
      <c r="S137" s="4"/>
      <c r="T137" s="15"/>
      <c r="U137" s="15"/>
      <c r="V137" s="15"/>
      <c r="W137" s="15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15"/>
      <c r="AV137" s="4"/>
      <c r="AX137" s="9"/>
      <c r="AY137" s="20"/>
    </row>
    <row r="138" spans="1:51" ht="28.5" customHeight="1" x14ac:dyDescent="0.3">
      <c r="A138" s="8" t="s">
        <v>207</v>
      </c>
      <c r="B138" s="7" t="s">
        <v>183</v>
      </c>
      <c r="C138" s="8" t="s">
        <v>338</v>
      </c>
      <c r="D138" s="12">
        <v>32</v>
      </c>
      <c r="E138" s="5"/>
      <c r="F138" s="16"/>
      <c r="G138" s="5"/>
      <c r="H138" s="16"/>
      <c r="I138" s="5"/>
      <c r="J138" s="16"/>
      <c r="K138" s="5"/>
      <c r="L138" s="16"/>
      <c r="M138" s="7"/>
      <c r="N138" s="21"/>
      <c r="O138" s="18"/>
      <c r="P138" s="18"/>
      <c r="Q138" s="15"/>
      <c r="R138" s="4"/>
      <c r="S138" s="4"/>
      <c r="T138" s="15"/>
      <c r="U138" s="15"/>
      <c r="V138" s="15"/>
      <c r="W138" s="15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15"/>
      <c r="AV138" s="4"/>
      <c r="AX138" s="9"/>
      <c r="AY138" s="20"/>
    </row>
    <row r="139" spans="1:51" ht="28.5" customHeight="1" x14ac:dyDescent="0.3">
      <c r="A139" s="8" t="s">
        <v>329</v>
      </c>
      <c r="B139" s="8" t="s">
        <v>329</v>
      </c>
      <c r="C139" s="8" t="s">
        <v>329</v>
      </c>
      <c r="D139" s="16">
        <v>0</v>
      </c>
      <c r="E139" s="5"/>
      <c r="F139" s="16"/>
      <c r="G139" s="5"/>
      <c r="H139" s="16"/>
      <c r="I139" s="5"/>
      <c r="J139" s="16"/>
      <c r="K139" s="5"/>
      <c r="L139" s="16"/>
      <c r="M139" s="6"/>
      <c r="N139" s="8"/>
      <c r="O139" s="8"/>
      <c r="P139" s="8"/>
      <c r="AU139" s="15"/>
      <c r="AV139" s="4"/>
    </row>
    <row r="140" spans="1:51" ht="28.5" customHeight="1" x14ac:dyDescent="0.3">
      <c r="A140" s="8" t="s">
        <v>329</v>
      </c>
      <c r="B140" s="8" t="s">
        <v>329</v>
      </c>
      <c r="C140" s="8" t="s">
        <v>329</v>
      </c>
      <c r="D140" s="16">
        <v>0</v>
      </c>
      <c r="E140" s="5"/>
      <c r="F140" s="16"/>
      <c r="G140" s="5"/>
      <c r="H140" s="16"/>
      <c r="I140" s="5"/>
      <c r="J140" s="16"/>
      <c r="K140" s="5"/>
      <c r="L140" s="16"/>
      <c r="M140" s="6"/>
      <c r="N140" s="8"/>
      <c r="O140" s="8"/>
      <c r="P140" s="8"/>
      <c r="AU140" s="15"/>
      <c r="AV140" s="4"/>
    </row>
    <row r="141" spans="1:51" ht="28.5" customHeight="1" x14ac:dyDescent="0.3">
      <c r="A141" s="8" t="s">
        <v>329</v>
      </c>
      <c r="B141" s="8" t="s">
        <v>329</v>
      </c>
      <c r="C141" s="8" t="s">
        <v>329</v>
      </c>
      <c r="D141" s="16">
        <v>0</v>
      </c>
      <c r="E141" s="5"/>
      <c r="F141" s="16"/>
      <c r="G141" s="5"/>
      <c r="H141" s="16"/>
      <c r="I141" s="5"/>
      <c r="J141" s="16"/>
      <c r="K141" s="5"/>
      <c r="L141" s="16"/>
      <c r="M141" s="6"/>
      <c r="N141" s="8"/>
      <c r="O141" s="8"/>
      <c r="P141" s="8"/>
      <c r="AU141" s="15"/>
      <c r="AV141" s="4"/>
    </row>
    <row r="142" spans="1:51" ht="28.5" customHeight="1" x14ac:dyDescent="0.3">
      <c r="A142" s="8" t="s">
        <v>329</v>
      </c>
      <c r="B142" s="8" t="s">
        <v>329</v>
      </c>
      <c r="C142" s="8" t="s">
        <v>329</v>
      </c>
      <c r="D142" s="16">
        <v>0</v>
      </c>
      <c r="E142" s="5"/>
      <c r="F142" s="16"/>
      <c r="G142" s="5"/>
      <c r="H142" s="16"/>
      <c r="I142" s="5"/>
      <c r="J142" s="16"/>
      <c r="K142" s="5"/>
      <c r="L142" s="16"/>
      <c r="M142" s="6"/>
      <c r="N142" s="8"/>
      <c r="O142" s="8"/>
      <c r="P142" s="8"/>
      <c r="AU142" s="15"/>
      <c r="AV142" s="4"/>
    </row>
    <row r="143" spans="1:51" ht="28.5" customHeight="1" x14ac:dyDescent="0.3">
      <c r="A143" s="8" t="s">
        <v>329</v>
      </c>
      <c r="B143" s="8" t="s">
        <v>329</v>
      </c>
      <c r="C143" s="8" t="s">
        <v>329</v>
      </c>
      <c r="D143" s="16">
        <v>0</v>
      </c>
      <c r="E143" s="5"/>
      <c r="F143" s="16"/>
      <c r="G143" s="5"/>
      <c r="H143" s="16"/>
      <c r="I143" s="5"/>
      <c r="J143" s="16"/>
      <c r="K143" s="5"/>
      <c r="L143" s="16"/>
      <c r="M143" s="6"/>
      <c r="N143" s="8"/>
      <c r="O143" s="8"/>
      <c r="P143" s="8"/>
      <c r="AU143" s="15"/>
      <c r="AV143" s="4"/>
    </row>
    <row r="144" spans="1:51" ht="28.5" customHeight="1" x14ac:dyDescent="0.3">
      <c r="A144" s="8" t="s">
        <v>329</v>
      </c>
      <c r="B144" s="8" t="s">
        <v>329</v>
      </c>
      <c r="C144" s="8" t="s">
        <v>329</v>
      </c>
      <c r="D144" s="16">
        <v>0</v>
      </c>
      <c r="E144" s="5"/>
      <c r="F144" s="16"/>
      <c r="G144" s="5"/>
      <c r="H144" s="16"/>
      <c r="I144" s="5"/>
      <c r="J144" s="16"/>
      <c r="K144" s="5"/>
      <c r="L144" s="16"/>
      <c r="M144" s="6"/>
      <c r="N144" s="8"/>
      <c r="O144" s="8"/>
      <c r="P144" s="8"/>
      <c r="AU144" s="15"/>
      <c r="AV144" s="4"/>
    </row>
    <row r="145" spans="1:48" ht="28.5" customHeight="1" x14ac:dyDescent="0.3">
      <c r="A145" s="8" t="s">
        <v>329</v>
      </c>
      <c r="B145" s="8" t="s">
        <v>329</v>
      </c>
      <c r="C145" s="8" t="s">
        <v>329</v>
      </c>
      <c r="D145" s="16">
        <v>0</v>
      </c>
      <c r="E145" s="5"/>
      <c r="F145" s="16"/>
      <c r="G145" s="5"/>
      <c r="H145" s="16"/>
      <c r="I145" s="5"/>
      <c r="J145" s="16"/>
      <c r="K145" s="5"/>
      <c r="L145" s="16"/>
      <c r="M145" s="6"/>
      <c r="N145" s="8"/>
      <c r="O145" s="8"/>
      <c r="P145" s="8"/>
      <c r="AU145" s="15"/>
      <c r="AV145" s="4"/>
    </row>
    <row r="146" spans="1:48" ht="28.5" customHeight="1" x14ac:dyDescent="0.3">
      <c r="A146" s="8" t="s">
        <v>329</v>
      </c>
      <c r="B146" s="8" t="s">
        <v>329</v>
      </c>
      <c r="C146" s="8" t="s">
        <v>329</v>
      </c>
      <c r="D146" s="16">
        <v>0</v>
      </c>
      <c r="E146" s="5"/>
      <c r="F146" s="16"/>
      <c r="G146" s="5"/>
      <c r="H146" s="16"/>
      <c r="I146" s="5"/>
      <c r="J146" s="16"/>
      <c r="K146" s="5"/>
      <c r="L146" s="16"/>
      <c r="M146" s="6"/>
      <c r="N146" s="8"/>
      <c r="O146" s="8"/>
      <c r="P146" s="8"/>
      <c r="AU146" s="15"/>
      <c r="AV146" s="4"/>
    </row>
    <row r="147" spans="1:48" ht="28.5" customHeight="1" x14ac:dyDescent="0.3">
      <c r="A147" s="8" t="s">
        <v>329</v>
      </c>
      <c r="B147" s="8" t="s">
        <v>329</v>
      </c>
      <c r="C147" s="8" t="s">
        <v>329</v>
      </c>
      <c r="D147" s="16">
        <v>0</v>
      </c>
      <c r="E147" s="5"/>
      <c r="F147" s="16"/>
      <c r="G147" s="5"/>
      <c r="H147" s="16"/>
      <c r="I147" s="5"/>
      <c r="J147" s="16"/>
      <c r="K147" s="5"/>
      <c r="L147" s="16"/>
      <c r="M147" s="6"/>
      <c r="N147" s="8"/>
      <c r="O147" s="8"/>
      <c r="P147" s="8"/>
      <c r="AU147" s="15"/>
      <c r="AV147" s="4"/>
    </row>
    <row r="148" spans="1:48" ht="28.5" customHeight="1" x14ac:dyDescent="0.3">
      <c r="A148" s="8" t="s">
        <v>329</v>
      </c>
      <c r="B148" s="8" t="s">
        <v>329</v>
      </c>
      <c r="C148" s="8" t="s">
        <v>329</v>
      </c>
      <c r="D148" s="16">
        <v>0</v>
      </c>
      <c r="E148" s="5"/>
      <c r="F148" s="16"/>
      <c r="G148" s="5"/>
      <c r="H148" s="16"/>
      <c r="I148" s="5"/>
      <c r="J148" s="16"/>
      <c r="K148" s="5"/>
      <c r="L148" s="16"/>
      <c r="M148" s="6"/>
      <c r="N148" s="8"/>
      <c r="O148" s="8"/>
      <c r="P148" s="8"/>
      <c r="AU148" s="15"/>
      <c r="AV148" s="4"/>
    </row>
    <row r="149" spans="1:48" ht="28.5" customHeight="1" x14ac:dyDescent="0.3">
      <c r="A149" s="8" t="s">
        <v>329</v>
      </c>
      <c r="B149" s="8" t="s">
        <v>329</v>
      </c>
      <c r="C149" s="8" t="s">
        <v>329</v>
      </c>
      <c r="D149" s="16">
        <v>0</v>
      </c>
      <c r="E149" s="5"/>
      <c r="F149" s="16"/>
      <c r="G149" s="5"/>
      <c r="H149" s="16"/>
      <c r="I149" s="5"/>
      <c r="J149" s="16"/>
      <c r="K149" s="5"/>
      <c r="L149" s="16"/>
      <c r="M149" s="6"/>
      <c r="N149" s="8"/>
      <c r="O149" s="8"/>
      <c r="P149" s="8"/>
      <c r="AU149" s="15"/>
      <c r="AV149" s="4"/>
    </row>
    <row r="150" spans="1:48" ht="28.5" customHeight="1" x14ac:dyDescent="0.3">
      <c r="A150" s="8" t="s">
        <v>329</v>
      </c>
      <c r="B150" s="8" t="s">
        <v>329</v>
      </c>
      <c r="C150" s="8" t="s">
        <v>329</v>
      </c>
      <c r="D150" s="16">
        <v>0</v>
      </c>
      <c r="E150" s="5"/>
      <c r="F150" s="16"/>
      <c r="G150" s="5"/>
      <c r="H150" s="16"/>
      <c r="I150" s="5"/>
      <c r="J150" s="16"/>
      <c r="K150" s="5"/>
      <c r="L150" s="16"/>
      <c r="M150" s="6"/>
      <c r="N150" s="8"/>
      <c r="O150" s="8"/>
      <c r="P150" s="8"/>
      <c r="AU150" s="15"/>
      <c r="AV150" s="4"/>
    </row>
    <row r="151" spans="1:48" ht="28.5" customHeight="1" x14ac:dyDescent="0.3">
      <c r="A151" s="8" t="s">
        <v>329</v>
      </c>
      <c r="B151" s="8" t="s">
        <v>329</v>
      </c>
      <c r="C151" s="8" t="s">
        <v>329</v>
      </c>
      <c r="D151" s="16">
        <v>0</v>
      </c>
      <c r="E151" s="5"/>
      <c r="F151" s="16"/>
      <c r="G151" s="5"/>
      <c r="H151" s="16"/>
      <c r="I151" s="5"/>
      <c r="J151" s="16"/>
      <c r="K151" s="5"/>
      <c r="L151" s="16"/>
      <c r="M151" s="6"/>
      <c r="N151" s="8"/>
      <c r="O151" s="8"/>
      <c r="P151" s="8"/>
      <c r="AU151" s="15"/>
      <c r="AV151" s="4"/>
    </row>
    <row r="152" spans="1:48" ht="28.5" customHeight="1" x14ac:dyDescent="0.3">
      <c r="A152" s="8" t="s">
        <v>329</v>
      </c>
      <c r="B152" s="8" t="s">
        <v>329</v>
      </c>
      <c r="C152" s="8" t="s">
        <v>329</v>
      </c>
      <c r="D152" s="16">
        <v>0</v>
      </c>
      <c r="E152" s="5"/>
      <c r="F152" s="16"/>
      <c r="G152" s="5"/>
      <c r="H152" s="16"/>
      <c r="I152" s="5"/>
      <c r="J152" s="16"/>
      <c r="K152" s="5"/>
      <c r="L152" s="16"/>
      <c r="M152" s="6"/>
      <c r="N152" s="8"/>
      <c r="O152" s="8"/>
      <c r="P152" s="8"/>
      <c r="AU152" s="15"/>
      <c r="AV152" s="4"/>
    </row>
    <row r="153" spans="1:48" ht="28.5" customHeight="1" x14ac:dyDescent="0.3">
      <c r="A153" s="8" t="s">
        <v>329</v>
      </c>
      <c r="B153" s="8" t="s">
        <v>329</v>
      </c>
      <c r="C153" s="8" t="s">
        <v>329</v>
      </c>
      <c r="D153" s="16">
        <v>0</v>
      </c>
      <c r="E153" s="5"/>
      <c r="F153" s="16"/>
      <c r="G153" s="5"/>
      <c r="H153" s="16"/>
      <c r="I153" s="5"/>
      <c r="J153" s="16"/>
      <c r="K153" s="5"/>
      <c r="L153" s="16"/>
      <c r="M153" s="6"/>
      <c r="N153" s="8"/>
      <c r="O153" s="8"/>
      <c r="P153" s="8"/>
      <c r="AU153" s="15"/>
      <c r="AV153" s="4"/>
    </row>
    <row r="154" spans="1:48" ht="28.5" customHeight="1" x14ac:dyDescent="0.3">
      <c r="A154" s="8" t="s">
        <v>329</v>
      </c>
      <c r="B154" s="8" t="s">
        <v>329</v>
      </c>
      <c r="C154" s="8" t="s">
        <v>329</v>
      </c>
      <c r="D154" s="16">
        <v>0</v>
      </c>
      <c r="E154" s="5"/>
      <c r="F154" s="16"/>
      <c r="G154" s="5"/>
      <c r="H154" s="16"/>
      <c r="I154" s="5"/>
      <c r="J154" s="16"/>
      <c r="K154" s="5"/>
      <c r="L154" s="16"/>
      <c r="M154" s="6"/>
      <c r="N154" s="8"/>
      <c r="O154" s="8"/>
      <c r="P154" s="8"/>
      <c r="AU154" s="15"/>
      <c r="AV154" s="4"/>
    </row>
    <row r="155" spans="1:48" ht="28.5" customHeight="1" x14ac:dyDescent="0.3">
      <c r="A155" s="8" t="s">
        <v>329</v>
      </c>
      <c r="B155" s="8" t="s">
        <v>329</v>
      </c>
      <c r="C155" s="8" t="s">
        <v>329</v>
      </c>
      <c r="D155" s="16">
        <v>0</v>
      </c>
      <c r="E155" s="5"/>
      <c r="F155" s="16"/>
      <c r="G155" s="5"/>
      <c r="H155" s="16"/>
      <c r="I155" s="5"/>
      <c r="J155" s="16"/>
      <c r="K155" s="5"/>
      <c r="L155" s="16"/>
      <c r="M155" s="6"/>
      <c r="N155" s="8"/>
      <c r="O155" s="8"/>
      <c r="P155" s="8"/>
      <c r="AU155" s="15"/>
      <c r="AV155" s="4"/>
    </row>
    <row r="156" spans="1:48" ht="28.5" customHeight="1" x14ac:dyDescent="0.3">
      <c r="A156" s="8" t="s">
        <v>329</v>
      </c>
      <c r="B156" s="8" t="s">
        <v>329</v>
      </c>
      <c r="C156" s="8" t="s">
        <v>329</v>
      </c>
      <c r="D156" s="16">
        <v>0</v>
      </c>
      <c r="E156" s="5"/>
      <c r="F156" s="16"/>
      <c r="G156" s="5"/>
      <c r="H156" s="16"/>
      <c r="I156" s="5"/>
      <c r="J156" s="16"/>
      <c r="K156" s="5"/>
      <c r="L156" s="16"/>
      <c r="M156" s="6"/>
      <c r="N156" s="8"/>
      <c r="O156" s="8"/>
      <c r="P156" s="8"/>
      <c r="AU156" s="15"/>
      <c r="AV156" s="4"/>
    </row>
    <row r="157" spans="1:48" ht="28.5" customHeight="1" x14ac:dyDescent="0.3">
      <c r="A157" s="8" t="s">
        <v>329</v>
      </c>
      <c r="B157" s="8" t="s">
        <v>329</v>
      </c>
      <c r="C157" s="8" t="s">
        <v>329</v>
      </c>
      <c r="D157" s="16">
        <v>0</v>
      </c>
      <c r="E157" s="5"/>
      <c r="F157" s="16"/>
      <c r="G157" s="5"/>
      <c r="H157" s="16"/>
      <c r="I157" s="5"/>
      <c r="J157" s="16"/>
      <c r="K157" s="5"/>
      <c r="L157" s="16"/>
      <c r="M157" s="6"/>
      <c r="N157" s="8"/>
      <c r="O157" s="8"/>
      <c r="P157" s="8"/>
      <c r="AU157" s="15"/>
      <c r="AV157" s="4"/>
    </row>
    <row r="158" spans="1:48" ht="28.5" customHeight="1" x14ac:dyDescent="0.3">
      <c r="A158" s="8" t="s">
        <v>329</v>
      </c>
      <c r="B158" s="8" t="s">
        <v>329</v>
      </c>
      <c r="C158" s="8" t="s">
        <v>329</v>
      </c>
      <c r="D158" s="16">
        <v>0</v>
      </c>
      <c r="E158" s="5"/>
      <c r="F158" s="16"/>
      <c r="G158" s="5"/>
      <c r="H158" s="16"/>
      <c r="I158" s="5"/>
      <c r="J158" s="16"/>
      <c r="K158" s="5"/>
      <c r="L158" s="16"/>
      <c r="M158" s="6"/>
      <c r="N158" s="8"/>
      <c r="O158" s="8"/>
      <c r="P158" s="8"/>
      <c r="AU158" s="15"/>
      <c r="AV158" s="4"/>
    </row>
    <row r="159" spans="1:48" ht="28.5" customHeight="1" x14ac:dyDescent="0.3">
      <c r="A159" s="8" t="s">
        <v>329</v>
      </c>
      <c r="B159" s="8" t="s">
        <v>329</v>
      </c>
      <c r="C159" s="8" t="s">
        <v>329</v>
      </c>
      <c r="D159" s="16">
        <v>0</v>
      </c>
      <c r="E159" s="5"/>
      <c r="F159" s="16"/>
      <c r="G159" s="5"/>
      <c r="H159" s="16"/>
      <c r="I159" s="5"/>
      <c r="J159" s="16"/>
      <c r="K159" s="5"/>
      <c r="L159" s="16"/>
      <c r="M159" s="6"/>
      <c r="N159" s="8"/>
      <c r="O159" s="8"/>
      <c r="P159" s="8"/>
      <c r="AU159" s="15"/>
      <c r="AV159" s="4"/>
    </row>
    <row r="160" spans="1:48" ht="28.5" customHeight="1" x14ac:dyDescent="0.3">
      <c r="A160" s="8" t="s">
        <v>104</v>
      </c>
      <c r="B160" s="8" t="s">
        <v>329</v>
      </c>
      <c r="C160" s="8" t="s">
        <v>329</v>
      </c>
      <c r="D160" s="8" t="s">
        <v>329</v>
      </c>
      <c r="E160" s="17"/>
      <c r="F160" s="16"/>
      <c r="G160" s="16"/>
      <c r="H160" s="16"/>
      <c r="I160" s="16"/>
      <c r="J160" s="16"/>
      <c r="K160" s="13"/>
      <c r="L160" s="16"/>
      <c r="M160" s="8"/>
    </row>
    <row r="161" spans="1:51" ht="28.5" customHeight="1" x14ac:dyDescent="0.3">
      <c r="A161" s="3" t="s">
        <v>268</v>
      </c>
      <c r="B161" s="8" t="s">
        <v>248</v>
      </c>
      <c r="C161" s="8"/>
      <c r="D161" s="8" t="s">
        <v>329</v>
      </c>
      <c r="E161" s="8"/>
      <c r="F161" s="8"/>
      <c r="G161" s="8"/>
      <c r="H161" s="8"/>
      <c r="I161" s="8"/>
      <c r="J161" s="8"/>
      <c r="K161" s="8"/>
      <c r="L161" s="8"/>
      <c r="M161" s="8"/>
      <c r="N161" s="14"/>
      <c r="Q161" s="15"/>
      <c r="R161" s="4"/>
      <c r="S161" s="4"/>
      <c r="AH161" s="15"/>
    </row>
    <row r="162" spans="1:51" ht="28.5" customHeight="1" x14ac:dyDescent="0.3">
      <c r="A162" s="8" t="s">
        <v>125</v>
      </c>
      <c r="B162" s="7" t="s">
        <v>30</v>
      </c>
      <c r="C162" s="8" t="s">
        <v>338</v>
      </c>
      <c r="D162" s="12">
        <v>47</v>
      </c>
      <c r="E162" s="5"/>
      <c r="F162" s="16"/>
      <c r="G162" s="5"/>
      <c r="H162" s="16"/>
      <c r="I162" s="5"/>
      <c r="J162" s="16"/>
      <c r="K162" s="5"/>
      <c r="L162" s="16"/>
      <c r="M162" s="7"/>
      <c r="N162" s="21"/>
      <c r="O162" s="15"/>
      <c r="P162" s="15"/>
      <c r="Q162" s="15"/>
      <c r="R162" s="4"/>
      <c r="S162" s="4"/>
      <c r="T162" s="15"/>
      <c r="U162" s="15"/>
      <c r="V162" s="15"/>
      <c r="W162" s="15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15"/>
      <c r="AV162" s="4"/>
      <c r="AX162" s="9"/>
      <c r="AY162" s="20"/>
    </row>
    <row r="163" spans="1:51" ht="28.5" customHeight="1" x14ac:dyDescent="0.3">
      <c r="A163" s="8" t="s">
        <v>206</v>
      </c>
      <c r="B163" s="7" t="s">
        <v>397</v>
      </c>
      <c r="C163" s="8" t="s">
        <v>338</v>
      </c>
      <c r="D163" s="12">
        <v>250</v>
      </c>
      <c r="E163" s="5"/>
      <c r="F163" s="16"/>
      <c r="G163" s="5"/>
      <c r="H163" s="16"/>
      <c r="I163" s="5"/>
      <c r="J163" s="16"/>
      <c r="K163" s="5"/>
      <c r="L163" s="16"/>
      <c r="M163" s="7"/>
      <c r="N163" s="21"/>
      <c r="O163" s="15"/>
      <c r="P163" s="15"/>
      <c r="Q163" s="15"/>
      <c r="R163" s="4"/>
      <c r="S163" s="4"/>
      <c r="T163" s="15"/>
      <c r="U163" s="15"/>
      <c r="V163" s="15"/>
      <c r="W163" s="15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15"/>
      <c r="AV163" s="4"/>
      <c r="AX163" s="9"/>
      <c r="AY163" s="20"/>
    </row>
    <row r="164" spans="1:51" ht="28.5" customHeight="1" x14ac:dyDescent="0.3">
      <c r="A164" s="8" t="s">
        <v>150</v>
      </c>
      <c r="B164" s="7" t="s">
        <v>34</v>
      </c>
      <c r="C164" s="8" t="s">
        <v>338</v>
      </c>
      <c r="D164" s="12">
        <v>298</v>
      </c>
      <c r="E164" s="5"/>
      <c r="F164" s="16"/>
      <c r="G164" s="5"/>
      <c r="H164" s="16"/>
      <c r="I164" s="5"/>
      <c r="J164" s="16"/>
      <c r="K164" s="5"/>
      <c r="L164" s="16"/>
      <c r="M164" s="7"/>
      <c r="N164" s="21"/>
      <c r="O164" s="15"/>
      <c r="P164" s="15"/>
      <c r="Q164" s="15"/>
      <c r="R164" s="4"/>
      <c r="S164" s="4"/>
      <c r="T164" s="15"/>
      <c r="U164" s="15"/>
      <c r="V164" s="15"/>
      <c r="W164" s="15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15"/>
      <c r="AV164" s="4"/>
      <c r="AX164" s="9"/>
      <c r="AY164" s="20"/>
    </row>
    <row r="165" spans="1:51" ht="28.5" customHeight="1" x14ac:dyDescent="0.3">
      <c r="A165" s="8" t="s">
        <v>129</v>
      </c>
      <c r="B165" s="7" t="s">
        <v>140</v>
      </c>
      <c r="C165" s="8" t="s">
        <v>338</v>
      </c>
      <c r="D165" s="12">
        <v>19</v>
      </c>
      <c r="E165" s="5"/>
      <c r="F165" s="16"/>
      <c r="G165" s="5"/>
      <c r="H165" s="16"/>
      <c r="I165" s="5"/>
      <c r="J165" s="16"/>
      <c r="K165" s="5"/>
      <c r="L165" s="16"/>
      <c r="M165" s="7"/>
      <c r="N165" s="21"/>
      <c r="O165" s="18"/>
      <c r="P165" s="18"/>
      <c r="Q165" s="15"/>
      <c r="R165" s="4"/>
      <c r="S165" s="4"/>
      <c r="T165" s="15"/>
      <c r="U165" s="15"/>
      <c r="V165" s="15"/>
      <c r="W165" s="15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15"/>
      <c r="AV165" s="4"/>
      <c r="AX165" s="9"/>
      <c r="AY165" s="20"/>
    </row>
    <row r="166" spans="1:51" ht="28.5" customHeight="1" x14ac:dyDescent="0.3">
      <c r="A166" s="8" t="s">
        <v>329</v>
      </c>
      <c r="B166" s="8" t="s">
        <v>329</v>
      </c>
      <c r="C166" s="8" t="s">
        <v>329</v>
      </c>
      <c r="D166" s="16">
        <v>0</v>
      </c>
      <c r="E166" s="5"/>
      <c r="F166" s="16"/>
      <c r="G166" s="5"/>
      <c r="H166" s="16"/>
      <c r="I166" s="5"/>
      <c r="J166" s="16"/>
      <c r="K166" s="5"/>
      <c r="L166" s="16"/>
      <c r="M166" s="6"/>
      <c r="N166" s="8"/>
      <c r="O166" s="8"/>
      <c r="P166" s="8"/>
      <c r="AU166" s="15"/>
      <c r="AV166" s="4"/>
    </row>
    <row r="167" spans="1:51" ht="28.5" customHeight="1" x14ac:dyDescent="0.3">
      <c r="A167" s="8" t="s">
        <v>329</v>
      </c>
      <c r="B167" s="8" t="s">
        <v>329</v>
      </c>
      <c r="C167" s="8" t="s">
        <v>329</v>
      </c>
      <c r="D167" s="16">
        <v>0</v>
      </c>
      <c r="E167" s="5"/>
      <c r="F167" s="16"/>
      <c r="G167" s="5"/>
      <c r="H167" s="16"/>
      <c r="I167" s="5"/>
      <c r="J167" s="16"/>
      <c r="K167" s="5"/>
      <c r="L167" s="16"/>
      <c r="M167" s="6"/>
      <c r="N167" s="8"/>
      <c r="O167" s="8"/>
      <c r="P167" s="8"/>
      <c r="AU167" s="15"/>
      <c r="AV167" s="4"/>
    </row>
    <row r="168" spans="1:51" ht="28.5" customHeight="1" x14ac:dyDescent="0.3">
      <c r="A168" s="8" t="s">
        <v>329</v>
      </c>
      <c r="B168" s="8" t="s">
        <v>329</v>
      </c>
      <c r="C168" s="8" t="s">
        <v>329</v>
      </c>
      <c r="D168" s="16">
        <v>0</v>
      </c>
      <c r="E168" s="5"/>
      <c r="F168" s="16"/>
      <c r="G168" s="5"/>
      <c r="H168" s="16"/>
      <c r="I168" s="5"/>
      <c r="J168" s="16"/>
      <c r="K168" s="5"/>
      <c r="L168" s="16"/>
      <c r="M168" s="6"/>
      <c r="N168" s="8"/>
      <c r="O168" s="8"/>
      <c r="P168" s="8"/>
      <c r="AU168" s="15"/>
      <c r="AV168" s="4"/>
    </row>
    <row r="169" spans="1:51" ht="28.5" customHeight="1" x14ac:dyDescent="0.3">
      <c r="A169" s="8" t="s">
        <v>329</v>
      </c>
      <c r="B169" s="8" t="s">
        <v>329</v>
      </c>
      <c r="C169" s="8" t="s">
        <v>329</v>
      </c>
      <c r="D169" s="16">
        <v>0</v>
      </c>
      <c r="E169" s="5"/>
      <c r="F169" s="16"/>
      <c r="G169" s="5"/>
      <c r="H169" s="16"/>
      <c r="I169" s="5"/>
      <c r="J169" s="16"/>
      <c r="K169" s="5"/>
      <c r="L169" s="16"/>
      <c r="M169" s="6"/>
      <c r="N169" s="8"/>
      <c r="O169" s="8"/>
      <c r="P169" s="8"/>
      <c r="AU169" s="15"/>
      <c r="AV169" s="4"/>
    </row>
    <row r="170" spans="1:51" ht="28.5" customHeight="1" x14ac:dyDescent="0.3">
      <c r="A170" s="8" t="s">
        <v>329</v>
      </c>
      <c r="B170" s="8" t="s">
        <v>329</v>
      </c>
      <c r="C170" s="8" t="s">
        <v>329</v>
      </c>
      <c r="D170" s="16">
        <v>0</v>
      </c>
      <c r="E170" s="5"/>
      <c r="F170" s="16"/>
      <c r="G170" s="5"/>
      <c r="H170" s="16"/>
      <c r="I170" s="5"/>
      <c r="J170" s="16"/>
      <c r="K170" s="5"/>
      <c r="L170" s="16"/>
      <c r="M170" s="6"/>
      <c r="N170" s="8"/>
      <c r="O170" s="8"/>
      <c r="P170" s="8"/>
      <c r="AU170" s="15"/>
      <c r="AV170" s="4"/>
    </row>
    <row r="171" spans="1:51" ht="28.5" customHeight="1" x14ac:dyDescent="0.3">
      <c r="A171" s="8" t="s">
        <v>329</v>
      </c>
      <c r="B171" s="8" t="s">
        <v>329</v>
      </c>
      <c r="C171" s="8" t="s">
        <v>329</v>
      </c>
      <c r="D171" s="16">
        <v>0</v>
      </c>
      <c r="E171" s="5"/>
      <c r="F171" s="16"/>
      <c r="G171" s="5"/>
      <c r="H171" s="16"/>
      <c r="I171" s="5"/>
      <c r="J171" s="16"/>
      <c r="K171" s="5"/>
      <c r="L171" s="16"/>
      <c r="M171" s="6"/>
      <c r="N171" s="8"/>
      <c r="O171" s="8"/>
      <c r="P171" s="8"/>
      <c r="AU171" s="15"/>
      <c r="AV171" s="4"/>
    </row>
    <row r="172" spans="1:51" ht="28.5" customHeight="1" x14ac:dyDescent="0.3">
      <c r="A172" s="8" t="s">
        <v>329</v>
      </c>
      <c r="B172" s="8" t="s">
        <v>329</v>
      </c>
      <c r="C172" s="8" t="s">
        <v>329</v>
      </c>
      <c r="D172" s="16">
        <v>0</v>
      </c>
      <c r="E172" s="5"/>
      <c r="F172" s="16"/>
      <c r="G172" s="5"/>
      <c r="H172" s="16"/>
      <c r="I172" s="5"/>
      <c r="J172" s="16"/>
      <c r="K172" s="5"/>
      <c r="L172" s="16"/>
      <c r="M172" s="6"/>
      <c r="N172" s="8"/>
      <c r="O172" s="8"/>
      <c r="P172" s="8"/>
      <c r="AU172" s="15"/>
      <c r="AV172" s="4"/>
    </row>
    <row r="173" spans="1:51" ht="28.5" customHeight="1" x14ac:dyDescent="0.3">
      <c r="A173" s="8" t="s">
        <v>329</v>
      </c>
      <c r="B173" s="8" t="s">
        <v>329</v>
      </c>
      <c r="C173" s="8" t="s">
        <v>329</v>
      </c>
      <c r="D173" s="16">
        <v>0</v>
      </c>
      <c r="E173" s="5"/>
      <c r="F173" s="16"/>
      <c r="G173" s="5"/>
      <c r="H173" s="16"/>
      <c r="I173" s="5"/>
      <c r="J173" s="16"/>
      <c r="K173" s="5"/>
      <c r="L173" s="16"/>
      <c r="M173" s="6"/>
      <c r="N173" s="8"/>
      <c r="O173" s="8"/>
      <c r="P173" s="8"/>
      <c r="AU173" s="15"/>
      <c r="AV173" s="4"/>
    </row>
    <row r="174" spans="1:51" ht="28.5" customHeight="1" x14ac:dyDescent="0.3">
      <c r="A174" s="8" t="s">
        <v>329</v>
      </c>
      <c r="B174" s="8" t="s">
        <v>329</v>
      </c>
      <c r="C174" s="8" t="s">
        <v>329</v>
      </c>
      <c r="D174" s="16">
        <v>0</v>
      </c>
      <c r="E174" s="5"/>
      <c r="F174" s="16"/>
      <c r="G174" s="5"/>
      <c r="H174" s="16"/>
      <c r="I174" s="5"/>
      <c r="J174" s="16"/>
      <c r="K174" s="5"/>
      <c r="L174" s="16"/>
      <c r="M174" s="6"/>
      <c r="N174" s="8"/>
      <c r="O174" s="8"/>
      <c r="P174" s="8"/>
      <c r="AU174" s="15"/>
      <c r="AV174" s="4"/>
    </row>
    <row r="175" spans="1:51" ht="28.5" customHeight="1" x14ac:dyDescent="0.3">
      <c r="A175" s="8" t="s">
        <v>329</v>
      </c>
      <c r="B175" s="8" t="s">
        <v>329</v>
      </c>
      <c r="C175" s="8" t="s">
        <v>329</v>
      </c>
      <c r="D175" s="16">
        <v>0</v>
      </c>
      <c r="E175" s="5"/>
      <c r="F175" s="16"/>
      <c r="G175" s="5"/>
      <c r="H175" s="16"/>
      <c r="I175" s="5"/>
      <c r="J175" s="16"/>
      <c r="K175" s="5"/>
      <c r="L175" s="16"/>
      <c r="M175" s="6"/>
      <c r="N175" s="8"/>
      <c r="O175" s="8"/>
      <c r="P175" s="8"/>
      <c r="AU175" s="15"/>
      <c r="AV175" s="4"/>
    </row>
    <row r="176" spans="1:51" ht="28.5" customHeight="1" x14ac:dyDescent="0.3">
      <c r="A176" s="8" t="s">
        <v>329</v>
      </c>
      <c r="B176" s="8" t="s">
        <v>329</v>
      </c>
      <c r="C176" s="8" t="s">
        <v>329</v>
      </c>
      <c r="D176" s="16">
        <v>0</v>
      </c>
      <c r="E176" s="5"/>
      <c r="F176" s="16"/>
      <c r="G176" s="5"/>
      <c r="H176" s="16"/>
      <c r="I176" s="5"/>
      <c r="J176" s="16"/>
      <c r="K176" s="5"/>
      <c r="L176" s="16"/>
      <c r="M176" s="6"/>
      <c r="N176" s="8"/>
      <c r="O176" s="8"/>
      <c r="P176" s="8"/>
      <c r="AU176" s="15"/>
      <c r="AV176" s="4"/>
    </row>
    <row r="177" spans="1:51" ht="28.5" customHeight="1" x14ac:dyDescent="0.3">
      <c r="A177" s="8" t="s">
        <v>329</v>
      </c>
      <c r="B177" s="8" t="s">
        <v>329</v>
      </c>
      <c r="C177" s="8" t="s">
        <v>329</v>
      </c>
      <c r="D177" s="16">
        <v>0</v>
      </c>
      <c r="E177" s="5"/>
      <c r="F177" s="16"/>
      <c r="G177" s="5"/>
      <c r="H177" s="16"/>
      <c r="I177" s="5"/>
      <c r="J177" s="16"/>
      <c r="K177" s="5"/>
      <c r="L177" s="16"/>
      <c r="M177" s="6"/>
      <c r="N177" s="8"/>
      <c r="O177" s="8"/>
      <c r="P177" s="8"/>
      <c r="AU177" s="15"/>
      <c r="AV177" s="4"/>
    </row>
    <row r="178" spans="1:51" ht="28.5" customHeight="1" x14ac:dyDescent="0.3">
      <c r="A178" s="8" t="s">
        <v>329</v>
      </c>
      <c r="B178" s="8" t="s">
        <v>329</v>
      </c>
      <c r="C178" s="8" t="s">
        <v>329</v>
      </c>
      <c r="D178" s="16">
        <v>0</v>
      </c>
      <c r="E178" s="5"/>
      <c r="F178" s="16"/>
      <c r="G178" s="5"/>
      <c r="H178" s="16"/>
      <c r="I178" s="5"/>
      <c r="J178" s="16"/>
      <c r="K178" s="5"/>
      <c r="L178" s="16"/>
      <c r="M178" s="6"/>
      <c r="N178" s="8"/>
      <c r="O178" s="8"/>
      <c r="P178" s="8"/>
      <c r="AU178" s="15"/>
      <c r="AV178" s="4"/>
    </row>
    <row r="179" spans="1:51" ht="28.5" customHeight="1" x14ac:dyDescent="0.3">
      <c r="A179" s="8" t="s">
        <v>329</v>
      </c>
      <c r="B179" s="8" t="s">
        <v>329</v>
      </c>
      <c r="C179" s="8" t="s">
        <v>329</v>
      </c>
      <c r="D179" s="16">
        <v>0</v>
      </c>
      <c r="E179" s="5"/>
      <c r="F179" s="16"/>
      <c r="G179" s="5"/>
      <c r="H179" s="16"/>
      <c r="I179" s="5"/>
      <c r="J179" s="16"/>
      <c r="K179" s="5"/>
      <c r="L179" s="16"/>
      <c r="M179" s="6"/>
      <c r="N179" s="8"/>
      <c r="O179" s="8"/>
      <c r="P179" s="8"/>
      <c r="AU179" s="15"/>
      <c r="AV179" s="4"/>
    </row>
    <row r="180" spans="1:51" ht="28.5" customHeight="1" x14ac:dyDescent="0.3">
      <c r="A180" s="8" t="s">
        <v>329</v>
      </c>
      <c r="B180" s="8" t="s">
        <v>329</v>
      </c>
      <c r="C180" s="8" t="s">
        <v>329</v>
      </c>
      <c r="D180" s="16">
        <v>0</v>
      </c>
      <c r="E180" s="5"/>
      <c r="F180" s="16"/>
      <c r="G180" s="5"/>
      <c r="H180" s="16"/>
      <c r="I180" s="5"/>
      <c r="J180" s="16"/>
      <c r="K180" s="5"/>
      <c r="L180" s="16"/>
      <c r="M180" s="6"/>
      <c r="N180" s="8"/>
      <c r="O180" s="8"/>
      <c r="P180" s="8"/>
      <c r="AU180" s="15"/>
      <c r="AV180" s="4"/>
    </row>
    <row r="181" spans="1:51" ht="28.5" customHeight="1" x14ac:dyDescent="0.3">
      <c r="A181" s="8" t="s">
        <v>329</v>
      </c>
      <c r="B181" s="8" t="s">
        <v>329</v>
      </c>
      <c r="C181" s="8" t="s">
        <v>329</v>
      </c>
      <c r="D181" s="16">
        <v>0</v>
      </c>
      <c r="E181" s="5"/>
      <c r="F181" s="16"/>
      <c r="G181" s="5"/>
      <c r="H181" s="16"/>
      <c r="I181" s="5"/>
      <c r="J181" s="16"/>
      <c r="K181" s="5"/>
      <c r="L181" s="16"/>
      <c r="M181" s="6"/>
      <c r="N181" s="8"/>
      <c r="O181" s="8"/>
      <c r="P181" s="8"/>
      <c r="AU181" s="15"/>
      <c r="AV181" s="4"/>
    </row>
    <row r="182" spans="1:51" ht="28.5" customHeight="1" x14ac:dyDescent="0.3">
      <c r="A182" s="8" t="s">
        <v>329</v>
      </c>
      <c r="B182" s="8" t="s">
        <v>329</v>
      </c>
      <c r="C182" s="8" t="s">
        <v>329</v>
      </c>
      <c r="D182" s="16">
        <v>0</v>
      </c>
      <c r="E182" s="5"/>
      <c r="F182" s="16"/>
      <c r="G182" s="5"/>
      <c r="H182" s="16"/>
      <c r="I182" s="5"/>
      <c r="J182" s="16"/>
      <c r="K182" s="5"/>
      <c r="L182" s="16"/>
      <c r="M182" s="6"/>
      <c r="N182" s="8"/>
      <c r="O182" s="8"/>
      <c r="P182" s="8"/>
      <c r="AU182" s="15"/>
      <c r="AV182" s="4"/>
    </row>
    <row r="183" spans="1:51" ht="28.5" customHeight="1" x14ac:dyDescent="0.3">
      <c r="A183" s="8" t="s">
        <v>329</v>
      </c>
      <c r="B183" s="8" t="s">
        <v>329</v>
      </c>
      <c r="C183" s="8" t="s">
        <v>329</v>
      </c>
      <c r="D183" s="16">
        <v>0</v>
      </c>
      <c r="E183" s="5"/>
      <c r="F183" s="16"/>
      <c r="G183" s="5"/>
      <c r="H183" s="16"/>
      <c r="I183" s="5"/>
      <c r="J183" s="16"/>
      <c r="K183" s="5"/>
      <c r="L183" s="16"/>
      <c r="M183" s="6"/>
      <c r="N183" s="8"/>
      <c r="O183" s="8"/>
      <c r="P183" s="8"/>
      <c r="AU183" s="15"/>
      <c r="AV183" s="4"/>
    </row>
    <row r="184" spans="1:51" ht="28.5" customHeight="1" x14ac:dyDescent="0.3">
      <c r="A184" s="8" t="s">
        <v>329</v>
      </c>
      <c r="B184" s="8" t="s">
        <v>329</v>
      </c>
      <c r="C184" s="8" t="s">
        <v>329</v>
      </c>
      <c r="D184" s="16">
        <v>0</v>
      </c>
      <c r="E184" s="5"/>
      <c r="F184" s="16"/>
      <c r="G184" s="5"/>
      <c r="H184" s="16"/>
      <c r="I184" s="5"/>
      <c r="J184" s="16"/>
      <c r="K184" s="5"/>
      <c r="L184" s="16"/>
      <c r="M184" s="6"/>
      <c r="N184" s="8"/>
      <c r="O184" s="8"/>
      <c r="P184" s="8"/>
      <c r="AU184" s="15"/>
      <c r="AV184" s="4"/>
    </row>
    <row r="185" spans="1:51" ht="28.5" customHeight="1" x14ac:dyDescent="0.3">
      <c r="A185" s="8" t="s">
        <v>329</v>
      </c>
      <c r="B185" s="8" t="s">
        <v>329</v>
      </c>
      <c r="C185" s="8" t="s">
        <v>329</v>
      </c>
      <c r="D185" s="16">
        <v>0</v>
      </c>
      <c r="E185" s="5"/>
      <c r="F185" s="16"/>
      <c r="G185" s="5"/>
      <c r="H185" s="16"/>
      <c r="I185" s="5"/>
      <c r="J185" s="16"/>
      <c r="K185" s="5"/>
      <c r="L185" s="16"/>
      <c r="M185" s="6"/>
      <c r="N185" s="8"/>
      <c r="O185" s="8"/>
      <c r="P185" s="8"/>
      <c r="AU185" s="15"/>
      <c r="AV185" s="4"/>
    </row>
    <row r="186" spans="1:51" ht="28.5" customHeight="1" x14ac:dyDescent="0.3">
      <c r="A186" s="8" t="s">
        <v>104</v>
      </c>
      <c r="B186" s="8" t="s">
        <v>329</v>
      </c>
      <c r="C186" s="8" t="s">
        <v>329</v>
      </c>
      <c r="D186" s="8" t="s">
        <v>329</v>
      </c>
      <c r="E186" s="17"/>
      <c r="F186" s="16"/>
      <c r="G186" s="16"/>
      <c r="H186" s="16"/>
      <c r="I186" s="16"/>
      <c r="J186" s="16"/>
      <c r="K186" s="13"/>
      <c r="L186" s="16"/>
      <c r="M186" s="8"/>
    </row>
    <row r="187" spans="1:51" ht="28.5" customHeight="1" x14ac:dyDescent="0.3">
      <c r="A187" s="3" t="s">
        <v>266</v>
      </c>
      <c r="B187" s="8" t="s">
        <v>248</v>
      </c>
      <c r="C187" s="8"/>
      <c r="D187" s="8" t="s">
        <v>329</v>
      </c>
      <c r="E187" s="8"/>
      <c r="F187" s="8"/>
      <c r="G187" s="8"/>
      <c r="H187" s="8"/>
      <c r="I187" s="8"/>
      <c r="J187" s="8"/>
      <c r="K187" s="8"/>
      <c r="L187" s="8"/>
      <c r="M187" s="8"/>
      <c r="N187" s="14"/>
      <c r="Q187" s="15"/>
      <c r="R187" s="4"/>
      <c r="S187" s="4"/>
      <c r="AH187" s="15"/>
    </row>
    <row r="188" spans="1:51" ht="28.5" customHeight="1" x14ac:dyDescent="0.3">
      <c r="A188" s="8" t="s">
        <v>215</v>
      </c>
      <c r="B188" s="7" t="s">
        <v>22</v>
      </c>
      <c r="C188" s="8" t="s">
        <v>331</v>
      </c>
      <c r="D188" s="12">
        <v>2</v>
      </c>
      <c r="E188" s="5"/>
      <c r="F188" s="16"/>
      <c r="G188" s="5"/>
      <c r="H188" s="16"/>
      <c r="I188" s="5"/>
      <c r="J188" s="16"/>
      <c r="K188" s="5"/>
      <c r="L188" s="16"/>
      <c r="M188" s="7"/>
      <c r="N188" s="21"/>
      <c r="O188" s="15"/>
      <c r="P188" s="15"/>
      <c r="Q188" s="15"/>
      <c r="R188" s="4"/>
      <c r="S188" s="4"/>
      <c r="T188" s="15"/>
      <c r="U188" s="15"/>
      <c r="V188" s="15"/>
      <c r="W188" s="15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15"/>
      <c r="AV188" s="4"/>
      <c r="AX188" s="9"/>
      <c r="AY188" s="20"/>
    </row>
    <row r="189" spans="1:51" ht="28.5" customHeight="1" x14ac:dyDescent="0.3">
      <c r="A189" s="8" t="s">
        <v>184</v>
      </c>
      <c r="B189" s="7" t="s">
        <v>39</v>
      </c>
      <c r="C189" s="8" t="s">
        <v>331</v>
      </c>
      <c r="D189" s="12">
        <v>2</v>
      </c>
      <c r="E189" s="5"/>
      <c r="F189" s="16"/>
      <c r="G189" s="5"/>
      <c r="H189" s="16"/>
      <c r="I189" s="5"/>
      <c r="J189" s="16"/>
      <c r="K189" s="5"/>
      <c r="L189" s="16"/>
      <c r="M189" s="7"/>
      <c r="N189" s="21"/>
      <c r="O189" s="15"/>
      <c r="P189" s="15"/>
      <c r="Q189" s="15"/>
      <c r="R189" s="4"/>
      <c r="S189" s="4"/>
      <c r="T189" s="15"/>
      <c r="U189" s="15"/>
      <c r="V189" s="15"/>
      <c r="W189" s="15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15"/>
      <c r="AV189" s="4"/>
      <c r="AX189" s="9"/>
      <c r="AY189" s="20"/>
    </row>
    <row r="190" spans="1:51" ht="28.5" customHeight="1" x14ac:dyDescent="0.3">
      <c r="A190" s="8" t="s">
        <v>199</v>
      </c>
      <c r="B190" s="7" t="s">
        <v>227</v>
      </c>
      <c r="C190" s="8" t="s">
        <v>331</v>
      </c>
      <c r="D190" s="12">
        <v>2</v>
      </c>
      <c r="E190" s="5"/>
      <c r="F190" s="16"/>
      <c r="G190" s="5"/>
      <c r="H190" s="16"/>
      <c r="I190" s="5"/>
      <c r="J190" s="16"/>
      <c r="K190" s="5"/>
      <c r="L190" s="16"/>
      <c r="M190" s="7"/>
      <c r="N190" s="21"/>
      <c r="O190" s="15"/>
      <c r="P190" s="15"/>
      <c r="Q190" s="15"/>
      <c r="R190" s="4"/>
      <c r="S190" s="4"/>
      <c r="T190" s="15"/>
      <c r="U190" s="15"/>
      <c r="V190" s="15"/>
      <c r="W190" s="15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15"/>
      <c r="AV190" s="4"/>
      <c r="AX190" s="9"/>
      <c r="AY190" s="20"/>
    </row>
    <row r="191" spans="1:51" ht="28.5" customHeight="1" x14ac:dyDescent="0.3">
      <c r="A191" s="8" t="s">
        <v>261</v>
      </c>
      <c r="B191" s="7" t="s">
        <v>218</v>
      </c>
      <c r="C191" s="8" t="s">
        <v>331</v>
      </c>
      <c r="D191" s="12">
        <v>1</v>
      </c>
      <c r="E191" s="5"/>
      <c r="F191" s="16"/>
      <c r="G191" s="5"/>
      <c r="H191" s="16"/>
      <c r="I191" s="5"/>
      <c r="J191" s="16"/>
      <c r="K191" s="5"/>
      <c r="L191" s="16"/>
      <c r="M191" s="7"/>
      <c r="N191" s="21"/>
      <c r="O191" s="18"/>
      <c r="P191" s="18"/>
      <c r="Q191" s="15"/>
      <c r="R191" s="4"/>
      <c r="S191" s="4"/>
      <c r="T191" s="15"/>
      <c r="U191" s="15"/>
      <c r="V191" s="15"/>
      <c r="W191" s="15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15"/>
      <c r="AV191" s="4"/>
      <c r="AX191" s="9"/>
      <c r="AY191" s="20"/>
    </row>
    <row r="192" spans="1:51" ht="28.5" customHeight="1" x14ac:dyDescent="0.3">
      <c r="A192" s="8" t="s">
        <v>329</v>
      </c>
      <c r="B192" s="8" t="s">
        <v>329</v>
      </c>
      <c r="C192" s="8" t="s">
        <v>329</v>
      </c>
      <c r="D192" s="16">
        <v>0</v>
      </c>
      <c r="E192" s="5"/>
      <c r="F192" s="16"/>
      <c r="G192" s="5"/>
      <c r="H192" s="16"/>
      <c r="I192" s="5"/>
      <c r="J192" s="16"/>
      <c r="K192" s="5"/>
      <c r="L192" s="16"/>
      <c r="M192" s="6"/>
      <c r="N192" s="8"/>
      <c r="O192" s="8"/>
      <c r="P192" s="8"/>
      <c r="AU192" s="15"/>
      <c r="AV192" s="4"/>
    </row>
    <row r="193" spans="1:48" ht="28.5" customHeight="1" x14ac:dyDescent="0.3">
      <c r="A193" s="8" t="s">
        <v>329</v>
      </c>
      <c r="B193" s="8" t="s">
        <v>329</v>
      </c>
      <c r="C193" s="8" t="s">
        <v>329</v>
      </c>
      <c r="D193" s="16">
        <v>0</v>
      </c>
      <c r="E193" s="5"/>
      <c r="F193" s="16"/>
      <c r="G193" s="5"/>
      <c r="H193" s="16"/>
      <c r="I193" s="5"/>
      <c r="J193" s="16"/>
      <c r="K193" s="5"/>
      <c r="L193" s="16"/>
      <c r="M193" s="6"/>
      <c r="N193" s="8"/>
      <c r="O193" s="8"/>
      <c r="P193" s="8"/>
      <c r="AU193" s="15"/>
      <c r="AV193" s="4"/>
    </row>
    <row r="194" spans="1:48" ht="28.5" customHeight="1" x14ac:dyDescent="0.3">
      <c r="A194" s="8" t="s">
        <v>329</v>
      </c>
      <c r="B194" s="8" t="s">
        <v>329</v>
      </c>
      <c r="C194" s="8" t="s">
        <v>329</v>
      </c>
      <c r="D194" s="16">
        <v>0</v>
      </c>
      <c r="E194" s="5"/>
      <c r="F194" s="16"/>
      <c r="G194" s="5"/>
      <c r="H194" s="16"/>
      <c r="I194" s="5"/>
      <c r="J194" s="16"/>
      <c r="K194" s="5"/>
      <c r="L194" s="16"/>
      <c r="M194" s="6"/>
      <c r="N194" s="8"/>
      <c r="O194" s="8"/>
      <c r="P194" s="8"/>
      <c r="AU194" s="15"/>
      <c r="AV194" s="4"/>
    </row>
    <row r="195" spans="1:48" ht="28.5" customHeight="1" x14ac:dyDescent="0.3">
      <c r="A195" s="8" t="s">
        <v>329</v>
      </c>
      <c r="B195" s="8" t="s">
        <v>329</v>
      </c>
      <c r="C195" s="8" t="s">
        <v>329</v>
      </c>
      <c r="D195" s="16">
        <v>0</v>
      </c>
      <c r="E195" s="5"/>
      <c r="F195" s="16"/>
      <c r="G195" s="5"/>
      <c r="H195" s="16"/>
      <c r="I195" s="5"/>
      <c r="J195" s="16"/>
      <c r="K195" s="5"/>
      <c r="L195" s="16"/>
      <c r="M195" s="6"/>
      <c r="N195" s="8"/>
      <c r="O195" s="8"/>
      <c r="P195" s="8"/>
      <c r="AU195" s="15"/>
      <c r="AV195" s="4"/>
    </row>
    <row r="196" spans="1:48" ht="28.5" customHeight="1" x14ac:dyDescent="0.3">
      <c r="A196" s="8" t="s">
        <v>329</v>
      </c>
      <c r="B196" s="8" t="s">
        <v>329</v>
      </c>
      <c r="C196" s="8" t="s">
        <v>329</v>
      </c>
      <c r="D196" s="16">
        <v>0</v>
      </c>
      <c r="E196" s="5"/>
      <c r="F196" s="16"/>
      <c r="G196" s="5"/>
      <c r="H196" s="16"/>
      <c r="I196" s="5"/>
      <c r="J196" s="16"/>
      <c r="K196" s="5"/>
      <c r="L196" s="16"/>
      <c r="M196" s="6"/>
      <c r="N196" s="8"/>
      <c r="O196" s="8"/>
      <c r="P196" s="8"/>
      <c r="AU196" s="15"/>
      <c r="AV196" s="4"/>
    </row>
    <row r="197" spans="1:48" ht="28.5" customHeight="1" x14ac:dyDescent="0.3">
      <c r="A197" s="8" t="s">
        <v>329</v>
      </c>
      <c r="B197" s="8" t="s">
        <v>329</v>
      </c>
      <c r="C197" s="8" t="s">
        <v>329</v>
      </c>
      <c r="D197" s="16">
        <v>0</v>
      </c>
      <c r="E197" s="5"/>
      <c r="F197" s="16"/>
      <c r="G197" s="5"/>
      <c r="H197" s="16"/>
      <c r="I197" s="5"/>
      <c r="J197" s="16"/>
      <c r="K197" s="5"/>
      <c r="L197" s="16"/>
      <c r="M197" s="6"/>
      <c r="N197" s="8"/>
      <c r="O197" s="8"/>
      <c r="P197" s="8"/>
      <c r="AU197" s="15"/>
      <c r="AV197" s="4"/>
    </row>
    <row r="198" spans="1:48" ht="28.5" customHeight="1" x14ac:dyDescent="0.3">
      <c r="A198" s="8" t="s">
        <v>329</v>
      </c>
      <c r="B198" s="8" t="s">
        <v>329</v>
      </c>
      <c r="C198" s="8" t="s">
        <v>329</v>
      </c>
      <c r="D198" s="16">
        <v>0</v>
      </c>
      <c r="E198" s="5"/>
      <c r="F198" s="16"/>
      <c r="G198" s="5"/>
      <c r="H198" s="16"/>
      <c r="I198" s="5"/>
      <c r="J198" s="16"/>
      <c r="K198" s="5"/>
      <c r="L198" s="16"/>
      <c r="M198" s="6"/>
      <c r="N198" s="8"/>
      <c r="O198" s="8"/>
      <c r="P198" s="8"/>
      <c r="AU198" s="15"/>
      <c r="AV198" s="4"/>
    </row>
    <row r="199" spans="1:48" ht="28.5" customHeight="1" x14ac:dyDescent="0.3">
      <c r="A199" s="8" t="s">
        <v>329</v>
      </c>
      <c r="B199" s="8" t="s">
        <v>329</v>
      </c>
      <c r="C199" s="8" t="s">
        <v>329</v>
      </c>
      <c r="D199" s="16">
        <v>0</v>
      </c>
      <c r="E199" s="5"/>
      <c r="F199" s="16"/>
      <c r="G199" s="5"/>
      <c r="H199" s="16"/>
      <c r="I199" s="5"/>
      <c r="J199" s="16"/>
      <c r="K199" s="5"/>
      <c r="L199" s="16"/>
      <c r="M199" s="6"/>
      <c r="N199" s="8"/>
      <c r="O199" s="8"/>
      <c r="P199" s="8"/>
      <c r="AU199" s="15"/>
      <c r="AV199" s="4"/>
    </row>
    <row r="200" spans="1:48" ht="28.5" customHeight="1" x14ac:dyDescent="0.3">
      <c r="A200" s="8" t="s">
        <v>329</v>
      </c>
      <c r="B200" s="8" t="s">
        <v>329</v>
      </c>
      <c r="C200" s="8" t="s">
        <v>329</v>
      </c>
      <c r="D200" s="16">
        <v>0</v>
      </c>
      <c r="E200" s="5"/>
      <c r="F200" s="16"/>
      <c r="G200" s="5"/>
      <c r="H200" s="16"/>
      <c r="I200" s="5"/>
      <c r="J200" s="16"/>
      <c r="K200" s="5"/>
      <c r="L200" s="16"/>
      <c r="M200" s="6"/>
      <c r="N200" s="8"/>
      <c r="O200" s="8"/>
      <c r="P200" s="8"/>
      <c r="AU200" s="15"/>
      <c r="AV200" s="4"/>
    </row>
    <row r="201" spans="1:48" ht="28.5" customHeight="1" x14ac:dyDescent="0.3">
      <c r="A201" s="8" t="s">
        <v>329</v>
      </c>
      <c r="B201" s="8" t="s">
        <v>329</v>
      </c>
      <c r="C201" s="8" t="s">
        <v>329</v>
      </c>
      <c r="D201" s="16">
        <v>0</v>
      </c>
      <c r="E201" s="5"/>
      <c r="F201" s="16"/>
      <c r="G201" s="5"/>
      <c r="H201" s="16"/>
      <c r="I201" s="5"/>
      <c r="J201" s="16"/>
      <c r="K201" s="5"/>
      <c r="L201" s="16"/>
      <c r="M201" s="6"/>
      <c r="N201" s="8"/>
      <c r="O201" s="8"/>
      <c r="P201" s="8"/>
      <c r="AU201" s="15"/>
      <c r="AV201" s="4"/>
    </row>
    <row r="202" spans="1:48" ht="28.5" customHeight="1" x14ac:dyDescent="0.3">
      <c r="A202" s="8" t="s">
        <v>329</v>
      </c>
      <c r="B202" s="8" t="s">
        <v>329</v>
      </c>
      <c r="C202" s="8" t="s">
        <v>329</v>
      </c>
      <c r="D202" s="16">
        <v>0</v>
      </c>
      <c r="E202" s="5"/>
      <c r="F202" s="16"/>
      <c r="G202" s="5"/>
      <c r="H202" s="16"/>
      <c r="I202" s="5"/>
      <c r="J202" s="16"/>
      <c r="K202" s="5"/>
      <c r="L202" s="16"/>
      <c r="M202" s="6"/>
      <c r="N202" s="8"/>
      <c r="O202" s="8"/>
      <c r="P202" s="8"/>
      <c r="AU202" s="15"/>
      <c r="AV202" s="4"/>
    </row>
    <row r="203" spans="1:48" ht="28.5" customHeight="1" x14ac:dyDescent="0.3">
      <c r="A203" s="8" t="s">
        <v>329</v>
      </c>
      <c r="B203" s="8" t="s">
        <v>329</v>
      </c>
      <c r="C203" s="8" t="s">
        <v>329</v>
      </c>
      <c r="D203" s="16">
        <v>0</v>
      </c>
      <c r="E203" s="5"/>
      <c r="F203" s="16"/>
      <c r="G203" s="5"/>
      <c r="H203" s="16"/>
      <c r="I203" s="5"/>
      <c r="J203" s="16"/>
      <c r="K203" s="5"/>
      <c r="L203" s="16"/>
      <c r="M203" s="6"/>
      <c r="N203" s="8"/>
      <c r="O203" s="8"/>
      <c r="P203" s="8"/>
      <c r="AU203" s="15"/>
      <c r="AV203" s="4"/>
    </row>
    <row r="204" spans="1:48" ht="28.5" customHeight="1" x14ac:dyDescent="0.3">
      <c r="A204" s="8" t="s">
        <v>329</v>
      </c>
      <c r="B204" s="8" t="s">
        <v>329</v>
      </c>
      <c r="C204" s="8" t="s">
        <v>329</v>
      </c>
      <c r="D204" s="16">
        <v>0</v>
      </c>
      <c r="E204" s="5"/>
      <c r="F204" s="16"/>
      <c r="G204" s="5"/>
      <c r="H204" s="16"/>
      <c r="I204" s="5"/>
      <c r="J204" s="16"/>
      <c r="K204" s="5"/>
      <c r="L204" s="16"/>
      <c r="M204" s="6"/>
      <c r="N204" s="8"/>
      <c r="O204" s="8"/>
      <c r="P204" s="8"/>
      <c r="AU204" s="15"/>
      <c r="AV204" s="4"/>
    </row>
    <row r="205" spans="1:48" ht="28.5" customHeight="1" x14ac:dyDescent="0.3">
      <c r="A205" s="8" t="s">
        <v>329</v>
      </c>
      <c r="B205" s="8" t="s">
        <v>329</v>
      </c>
      <c r="C205" s="8" t="s">
        <v>329</v>
      </c>
      <c r="D205" s="16">
        <v>0</v>
      </c>
      <c r="E205" s="5"/>
      <c r="F205" s="16"/>
      <c r="G205" s="5"/>
      <c r="H205" s="16"/>
      <c r="I205" s="5"/>
      <c r="J205" s="16"/>
      <c r="K205" s="5"/>
      <c r="L205" s="16"/>
      <c r="M205" s="6"/>
      <c r="N205" s="8"/>
      <c r="O205" s="8"/>
      <c r="P205" s="8"/>
      <c r="AU205" s="15"/>
      <c r="AV205" s="4"/>
    </row>
    <row r="206" spans="1:48" ht="28.5" customHeight="1" x14ac:dyDescent="0.3">
      <c r="A206" s="8" t="s">
        <v>329</v>
      </c>
      <c r="B206" s="8" t="s">
        <v>329</v>
      </c>
      <c r="C206" s="8" t="s">
        <v>329</v>
      </c>
      <c r="D206" s="16">
        <v>0</v>
      </c>
      <c r="E206" s="5"/>
      <c r="F206" s="16"/>
      <c r="G206" s="5"/>
      <c r="H206" s="16"/>
      <c r="I206" s="5"/>
      <c r="J206" s="16"/>
      <c r="K206" s="5"/>
      <c r="L206" s="16"/>
      <c r="M206" s="6"/>
      <c r="N206" s="8"/>
      <c r="O206" s="8"/>
      <c r="P206" s="8"/>
      <c r="AU206" s="15"/>
      <c r="AV206" s="4"/>
    </row>
    <row r="207" spans="1:48" ht="28.5" customHeight="1" x14ac:dyDescent="0.3">
      <c r="A207" s="8" t="s">
        <v>329</v>
      </c>
      <c r="B207" s="8" t="s">
        <v>329</v>
      </c>
      <c r="C207" s="8" t="s">
        <v>329</v>
      </c>
      <c r="D207" s="16">
        <v>0</v>
      </c>
      <c r="E207" s="5"/>
      <c r="F207" s="16"/>
      <c r="G207" s="5"/>
      <c r="H207" s="16"/>
      <c r="I207" s="5"/>
      <c r="J207" s="16"/>
      <c r="K207" s="5"/>
      <c r="L207" s="16"/>
      <c r="M207" s="6"/>
      <c r="N207" s="8"/>
      <c r="O207" s="8"/>
      <c r="P207" s="8"/>
      <c r="AU207" s="15"/>
      <c r="AV207" s="4"/>
    </row>
    <row r="208" spans="1:48" ht="28.5" customHeight="1" x14ac:dyDescent="0.3">
      <c r="A208" s="8" t="s">
        <v>329</v>
      </c>
      <c r="B208" s="8" t="s">
        <v>329</v>
      </c>
      <c r="C208" s="8" t="s">
        <v>329</v>
      </c>
      <c r="D208" s="16">
        <v>0</v>
      </c>
      <c r="E208" s="5"/>
      <c r="F208" s="16"/>
      <c r="G208" s="5"/>
      <c r="H208" s="16"/>
      <c r="I208" s="5"/>
      <c r="J208" s="16"/>
      <c r="K208" s="5"/>
      <c r="L208" s="16"/>
      <c r="M208" s="6"/>
      <c r="N208" s="8"/>
      <c r="O208" s="8"/>
      <c r="P208" s="8"/>
      <c r="AU208" s="15"/>
      <c r="AV208" s="4"/>
    </row>
    <row r="209" spans="1:51" ht="28.5" customHeight="1" x14ac:dyDescent="0.3">
      <c r="A209" s="8" t="s">
        <v>329</v>
      </c>
      <c r="B209" s="8" t="s">
        <v>329</v>
      </c>
      <c r="C209" s="8" t="s">
        <v>329</v>
      </c>
      <c r="D209" s="16">
        <v>0</v>
      </c>
      <c r="E209" s="5"/>
      <c r="F209" s="16"/>
      <c r="G209" s="5"/>
      <c r="H209" s="16"/>
      <c r="I209" s="5"/>
      <c r="J209" s="16"/>
      <c r="K209" s="5"/>
      <c r="L209" s="16"/>
      <c r="M209" s="6"/>
      <c r="N209" s="8"/>
      <c r="O209" s="8"/>
      <c r="P209" s="8"/>
      <c r="AU209" s="15"/>
      <c r="AV209" s="4"/>
    </row>
    <row r="210" spans="1:51" ht="28.5" customHeight="1" x14ac:dyDescent="0.3">
      <c r="A210" s="8" t="s">
        <v>329</v>
      </c>
      <c r="B210" s="8" t="s">
        <v>329</v>
      </c>
      <c r="C210" s="8" t="s">
        <v>329</v>
      </c>
      <c r="D210" s="16">
        <v>0</v>
      </c>
      <c r="E210" s="5"/>
      <c r="F210" s="16"/>
      <c r="G210" s="5"/>
      <c r="H210" s="16"/>
      <c r="I210" s="5"/>
      <c r="J210" s="16"/>
      <c r="K210" s="5"/>
      <c r="L210" s="16"/>
      <c r="M210" s="6"/>
      <c r="N210" s="8"/>
      <c r="O210" s="8"/>
      <c r="P210" s="8"/>
      <c r="AU210" s="15"/>
      <c r="AV210" s="4"/>
    </row>
    <row r="211" spans="1:51" ht="28.5" customHeight="1" x14ac:dyDescent="0.3">
      <c r="A211" s="8" t="s">
        <v>329</v>
      </c>
      <c r="B211" s="8" t="s">
        <v>329</v>
      </c>
      <c r="C211" s="8" t="s">
        <v>329</v>
      </c>
      <c r="D211" s="16">
        <v>0</v>
      </c>
      <c r="E211" s="5"/>
      <c r="F211" s="16"/>
      <c r="G211" s="5"/>
      <c r="H211" s="16"/>
      <c r="I211" s="5"/>
      <c r="J211" s="16"/>
      <c r="K211" s="5"/>
      <c r="L211" s="16"/>
      <c r="M211" s="6"/>
      <c r="N211" s="8"/>
      <c r="O211" s="8"/>
      <c r="P211" s="8"/>
      <c r="AU211" s="15"/>
      <c r="AV211" s="4"/>
    </row>
    <row r="212" spans="1:51" ht="28.5" customHeight="1" x14ac:dyDescent="0.3">
      <c r="A212" s="8" t="s">
        <v>104</v>
      </c>
      <c r="B212" s="8" t="s">
        <v>329</v>
      </c>
      <c r="C212" s="8" t="s">
        <v>329</v>
      </c>
      <c r="D212" s="8" t="s">
        <v>329</v>
      </c>
      <c r="E212" s="17"/>
      <c r="F212" s="16"/>
      <c r="G212" s="16"/>
      <c r="H212" s="16"/>
      <c r="I212" s="16"/>
      <c r="J212" s="16"/>
      <c r="K212" s="13"/>
      <c r="L212" s="16"/>
      <c r="M212" s="8"/>
    </row>
    <row r="213" spans="1:51" ht="28.5" customHeight="1" x14ac:dyDescent="0.3">
      <c r="A213" s="3" t="s">
        <v>357</v>
      </c>
      <c r="B213" s="8" t="s">
        <v>248</v>
      </c>
      <c r="C213" s="8"/>
      <c r="D213" s="8" t="s">
        <v>329</v>
      </c>
      <c r="E213" s="8"/>
      <c r="F213" s="8"/>
      <c r="G213" s="8"/>
      <c r="H213" s="8"/>
      <c r="I213" s="8"/>
      <c r="J213" s="8"/>
      <c r="K213" s="8"/>
      <c r="L213" s="8"/>
      <c r="M213" s="8"/>
      <c r="N213" s="14"/>
      <c r="Q213" s="15"/>
      <c r="R213" s="4"/>
      <c r="S213" s="4"/>
      <c r="AH213" s="15"/>
    </row>
    <row r="214" spans="1:51" ht="28.5" customHeight="1" x14ac:dyDescent="0.3">
      <c r="A214" s="8" t="s">
        <v>347</v>
      </c>
      <c r="B214" s="7" t="s">
        <v>27</v>
      </c>
      <c r="C214" s="8" t="s">
        <v>324</v>
      </c>
      <c r="D214" s="12">
        <v>8</v>
      </c>
      <c r="E214" s="5"/>
      <c r="F214" s="16"/>
      <c r="G214" s="5"/>
      <c r="H214" s="16"/>
      <c r="I214" s="5"/>
      <c r="J214" s="16"/>
      <c r="K214" s="5"/>
      <c r="L214" s="16"/>
      <c r="M214" s="7"/>
      <c r="N214" s="21"/>
      <c r="O214" s="15"/>
      <c r="P214" s="15"/>
      <c r="Q214" s="15"/>
      <c r="R214" s="4"/>
      <c r="S214" s="4"/>
      <c r="T214" s="15"/>
      <c r="U214" s="15"/>
      <c r="V214" s="15"/>
      <c r="W214" s="15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15"/>
      <c r="AV214" s="4"/>
      <c r="AX214" s="9"/>
      <c r="AY214" s="20"/>
    </row>
    <row r="215" spans="1:51" ht="28.5" customHeight="1" x14ac:dyDescent="0.3">
      <c r="A215" s="8" t="s">
        <v>210</v>
      </c>
      <c r="B215" s="7" t="s">
        <v>280</v>
      </c>
      <c r="C215" s="8" t="s">
        <v>327</v>
      </c>
      <c r="D215" s="12">
        <v>1</v>
      </c>
      <c r="E215" s="5"/>
      <c r="F215" s="16"/>
      <c r="G215" s="5"/>
      <c r="H215" s="16"/>
      <c r="I215" s="5"/>
      <c r="J215" s="16"/>
      <c r="K215" s="5"/>
      <c r="L215" s="16"/>
      <c r="M215" s="7"/>
      <c r="N215" s="21"/>
      <c r="O215" s="15"/>
      <c r="P215" s="15"/>
      <c r="Q215" s="15"/>
      <c r="R215" s="4"/>
      <c r="S215" s="4"/>
      <c r="T215" s="15"/>
      <c r="U215" s="15"/>
      <c r="V215" s="15"/>
      <c r="W215" s="15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15"/>
      <c r="AV215" s="4"/>
      <c r="AX215" s="9"/>
      <c r="AY215" s="20"/>
    </row>
    <row r="216" spans="1:51" ht="28.5" customHeight="1" x14ac:dyDescent="0.3">
      <c r="A216" s="8" t="s">
        <v>264</v>
      </c>
      <c r="B216" s="7" t="s">
        <v>249</v>
      </c>
      <c r="C216" s="8" t="s">
        <v>324</v>
      </c>
      <c r="D216" s="12">
        <v>1</v>
      </c>
      <c r="E216" s="5"/>
      <c r="F216" s="16"/>
      <c r="G216" s="5"/>
      <c r="H216" s="16"/>
      <c r="I216" s="5"/>
      <c r="J216" s="16"/>
      <c r="K216" s="5"/>
      <c r="L216" s="16"/>
      <c r="M216" s="7"/>
      <c r="N216" s="21"/>
      <c r="O216" s="18"/>
      <c r="P216" s="18"/>
      <c r="Q216" s="15"/>
      <c r="R216" s="4"/>
      <c r="S216" s="4"/>
      <c r="T216" s="15"/>
      <c r="U216" s="15"/>
      <c r="V216" s="15"/>
      <c r="W216" s="15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15"/>
      <c r="AV216" s="4"/>
      <c r="AX216" s="9"/>
      <c r="AY216" s="20"/>
    </row>
    <row r="217" spans="1:51" ht="28.5" customHeight="1" x14ac:dyDescent="0.3">
      <c r="A217" s="8" t="s">
        <v>329</v>
      </c>
      <c r="B217" s="8" t="s">
        <v>329</v>
      </c>
      <c r="C217" s="8" t="s">
        <v>329</v>
      </c>
      <c r="D217" s="16">
        <v>0</v>
      </c>
      <c r="E217" s="5"/>
      <c r="F217" s="16"/>
      <c r="G217" s="5"/>
      <c r="H217" s="16"/>
      <c r="I217" s="5"/>
      <c r="J217" s="16"/>
      <c r="K217" s="5"/>
      <c r="L217" s="16"/>
      <c r="M217" s="6"/>
      <c r="N217" s="8"/>
      <c r="O217" s="8"/>
      <c r="P217" s="8"/>
      <c r="AU217" s="15"/>
      <c r="AV217" s="4"/>
    </row>
    <row r="218" spans="1:51" ht="28.5" customHeight="1" x14ac:dyDescent="0.3">
      <c r="A218" s="8" t="s">
        <v>329</v>
      </c>
      <c r="B218" s="8" t="s">
        <v>329</v>
      </c>
      <c r="C218" s="8" t="s">
        <v>329</v>
      </c>
      <c r="D218" s="16">
        <v>0</v>
      </c>
      <c r="E218" s="5"/>
      <c r="F218" s="16"/>
      <c r="G218" s="5"/>
      <c r="H218" s="16"/>
      <c r="I218" s="5"/>
      <c r="J218" s="16"/>
      <c r="K218" s="5"/>
      <c r="L218" s="16"/>
      <c r="M218" s="6"/>
      <c r="N218" s="8"/>
      <c r="O218" s="8"/>
      <c r="P218" s="8"/>
      <c r="AU218" s="15"/>
      <c r="AV218" s="4"/>
    </row>
    <row r="219" spans="1:51" ht="28.5" customHeight="1" x14ac:dyDescent="0.3">
      <c r="A219" s="8" t="s">
        <v>329</v>
      </c>
      <c r="B219" s="8" t="s">
        <v>329</v>
      </c>
      <c r="C219" s="8" t="s">
        <v>329</v>
      </c>
      <c r="D219" s="16">
        <v>0</v>
      </c>
      <c r="E219" s="5"/>
      <c r="F219" s="16"/>
      <c r="G219" s="5"/>
      <c r="H219" s="16"/>
      <c r="I219" s="5"/>
      <c r="J219" s="16"/>
      <c r="K219" s="5"/>
      <c r="L219" s="16"/>
      <c r="M219" s="6"/>
      <c r="N219" s="8"/>
      <c r="O219" s="8"/>
      <c r="P219" s="8"/>
      <c r="AU219" s="15"/>
      <c r="AV219" s="4"/>
    </row>
    <row r="220" spans="1:51" ht="28.5" customHeight="1" x14ac:dyDescent="0.3">
      <c r="A220" s="8" t="s">
        <v>329</v>
      </c>
      <c r="B220" s="8" t="s">
        <v>329</v>
      </c>
      <c r="C220" s="8" t="s">
        <v>329</v>
      </c>
      <c r="D220" s="16">
        <v>0</v>
      </c>
      <c r="E220" s="5"/>
      <c r="F220" s="16"/>
      <c r="G220" s="5"/>
      <c r="H220" s="16"/>
      <c r="I220" s="5"/>
      <c r="J220" s="16"/>
      <c r="K220" s="5"/>
      <c r="L220" s="16"/>
      <c r="M220" s="6"/>
      <c r="N220" s="8"/>
      <c r="O220" s="8"/>
      <c r="P220" s="8"/>
      <c r="AU220" s="15"/>
      <c r="AV220" s="4"/>
    </row>
    <row r="221" spans="1:51" ht="28.5" customHeight="1" x14ac:dyDescent="0.3">
      <c r="A221" s="8" t="s">
        <v>329</v>
      </c>
      <c r="B221" s="8" t="s">
        <v>329</v>
      </c>
      <c r="C221" s="8" t="s">
        <v>329</v>
      </c>
      <c r="D221" s="16">
        <v>0</v>
      </c>
      <c r="E221" s="5"/>
      <c r="F221" s="16"/>
      <c r="G221" s="5"/>
      <c r="H221" s="16"/>
      <c r="I221" s="5"/>
      <c r="J221" s="16"/>
      <c r="K221" s="5"/>
      <c r="L221" s="16"/>
      <c r="M221" s="6"/>
      <c r="N221" s="8"/>
      <c r="O221" s="8"/>
      <c r="P221" s="8"/>
      <c r="AU221" s="15"/>
      <c r="AV221" s="4"/>
    </row>
    <row r="222" spans="1:51" ht="28.5" customHeight="1" x14ac:dyDescent="0.3">
      <c r="A222" s="8" t="s">
        <v>329</v>
      </c>
      <c r="B222" s="8" t="s">
        <v>329</v>
      </c>
      <c r="C222" s="8" t="s">
        <v>329</v>
      </c>
      <c r="D222" s="16">
        <v>0</v>
      </c>
      <c r="E222" s="5"/>
      <c r="F222" s="16"/>
      <c r="G222" s="5"/>
      <c r="H222" s="16"/>
      <c r="I222" s="5"/>
      <c r="J222" s="16"/>
      <c r="K222" s="5"/>
      <c r="L222" s="16"/>
      <c r="M222" s="6"/>
      <c r="N222" s="8"/>
      <c r="O222" s="8"/>
      <c r="P222" s="8"/>
      <c r="AU222" s="15"/>
      <c r="AV222" s="4"/>
    </row>
    <row r="223" spans="1:51" ht="28.5" customHeight="1" x14ac:dyDescent="0.3">
      <c r="A223" s="8" t="s">
        <v>329</v>
      </c>
      <c r="B223" s="8" t="s">
        <v>329</v>
      </c>
      <c r="C223" s="8" t="s">
        <v>329</v>
      </c>
      <c r="D223" s="16">
        <v>0</v>
      </c>
      <c r="E223" s="5"/>
      <c r="F223" s="16"/>
      <c r="G223" s="5"/>
      <c r="H223" s="16"/>
      <c r="I223" s="5"/>
      <c r="J223" s="16"/>
      <c r="K223" s="5"/>
      <c r="L223" s="16"/>
      <c r="M223" s="6"/>
      <c r="N223" s="8"/>
      <c r="O223" s="8"/>
      <c r="P223" s="8"/>
      <c r="AU223" s="15"/>
      <c r="AV223" s="4"/>
    </row>
    <row r="224" spans="1:51" ht="28.5" customHeight="1" x14ac:dyDescent="0.3">
      <c r="A224" s="8" t="s">
        <v>329</v>
      </c>
      <c r="B224" s="8" t="s">
        <v>329</v>
      </c>
      <c r="C224" s="8" t="s">
        <v>329</v>
      </c>
      <c r="D224" s="16">
        <v>0</v>
      </c>
      <c r="E224" s="5"/>
      <c r="F224" s="16"/>
      <c r="G224" s="5"/>
      <c r="H224" s="16"/>
      <c r="I224" s="5"/>
      <c r="J224" s="16"/>
      <c r="K224" s="5"/>
      <c r="L224" s="16"/>
      <c r="M224" s="6"/>
      <c r="N224" s="8"/>
      <c r="O224" s="8"/>
      <c r="P224" s="8"/>
      <c r="AU224" s="15"/>
      <c r="AV224" s="4"/>
    </row>
    <row r="225" spans="1:51" ht="28.5" customHeight="1" x14ac:dyDescent="0.3">
      <c r="A225" s="8" t="s">
        <v>329</v>
      </c>
      <c r="B225" s="8" t="s">
        <v>329</v>
      </c>
      <c r="C225" s="8" t="s">
        <v>329</v>
      </c>
      <c r="D225" s="16">
        <v>0</v>
      </c>
      <c r="E225" s="5"/>
      <c r="F225" s="16"/>
      <c r="G225" s="5"/>
      <c r="H225" s="16"/>
      <c r="I225" s="5"/>
      <c r="J225" s="16"/>
      <c r="K225" s="5"/>
      <c r="L225" s="16"/>
      <c r="M225" s="6"/>
      <c r="N225" s="8"/>
      <c r="O225" s="8"/>
      <c r="P225" s="8"/>
      <c r="AU225" s="15"/>
      <c r="AV225" s="4"/>
    </row>
    <row r="226" spans="1:51" ht="28.5" customHeight="1" x14ac:dyDescent="0.3">
      <c r="A226" s="8" t="s">
        <v>329</v>
      </c>
      <c r="B226" s="8" t="s">
        <v>329</v>
      </c>
      <c r="C226" s="8" t="s">
        <v>329</v>
      </c>
      <c r="D226" s="16">
        <v>0</v>
      </c>
      <c r="E226" s="5"/>
      <c r="F226" s="16"/>
      <c r="G226" s="5"/>
      <c r="H226" s="16"/>
      <c r="I226" s="5"/>
      <c r="J226" s="16"/>
      <c r="K226" s="5"/>
      <c r="L226" s="16"/>
      <c r="M226" s="6"/>
      <c r="N226" s="8"/>
      <c r="O226" s="8"/>
      <c r="P226" s="8"/>
      <c r="AU226" s="15"/>
      <c r="AV226" s="4"/>
    </row>
    <row r="227" spans="1:51" ht="28.5" customHeight="1" x14ac:dyDescent="0.3">
      <c r="A227" s="8" t="s">
        <v>329</v>
      </c>
      <c r="B227" s="8" t="s">
        <v>329</v>
      </c>
      <c r="C227" s="8" t="s">
        <v>329</v>
      </c>
      <c r="D227" s="16">
        <v>0</v>
      </c>
      <c r="E227" s="5"/>
      <c r="F227" s="16"/>
      <c r="G227" s="5"/>
      <c r="H227" s="16"/>
      <c r="I227" s="5"/>
      <c r="J227" s="16"/>
      <c r="K227" s="5"/>
      <c r="L227" s="16"/>
      <c r="M227" s="6"/>
      <c r="N227" s="8"/>
      <c r="O227" s="8"/>
      <c r="P227" s="8"/>
      <c r="AU227" s="15"/>
      <c r="AV227" s="4"/>
    </row>
    <row r="228" spans="1:51" ht="28.5" customHeight="1" x14ac:dyDescent="0.3">
      <c r="A228" s="8" t="s">
        <v>329</v>
      </c>
      <c r="B228" s="8" t="s">
        <v>329</v>
      </c>
      <c r="C228" s="8" t="s">
        <v>329</v>
      </c>
      <c r="D228" s="16">
        <v>0</v>
      </c>
      <c r="E228" s="5"/>
      <c r="F228" s="16"/>
      <c r="G228" s="5"/>
      <c r="H228" s="16"/>
      <c r="I228" s="5"/>
      <c r="J228" s="16"/>
      <c r="K228" s="5"/>
      <c r="L228" s="16"/>
      <c r="M228" s="6"/>
      <c r="N228" s="8"/>
      <c r="O228" s="8"/>
      <c r="P228" s="8"/>
      <c r="AU228" s="15"/>
      <c r="AV228" s="4"/>
    </row>
    <row r="229" spans="1:51" ht="28.5" customHeight="1" x14ac:dyDescent="0.3">
      <c r="A229" s="8" t="s">
        <v>329</v>
      </c>
      <c r="B229" s="8" t="s">
        <v>329</v>
      </c>
      <c r="C229" s="8" t="s">
        <v>329</v>
      </c>
      <c r="D229" s="16">
        <v>0</v>
      </c>
      <c r="E229" s="5"/>
      <c r="F229" s="16"/>
      <c r="G229" s="5"/>
      <c r="H229" s="16"/>
      <c r="I229" s="5"/>
      <c r="J229" s="16"/>
      <c r="K229" s="5"/>
      <c r="L229" s="16"/>
      <c r="M229" s="6"/>
      <c r="N229" s="8"/>
      <c r="O229" s="8"/>
      <c r="P229" s="8"/>
      <c r="AU229" s="15"/>
      <c r="AV229" s="4"/>
    </row>
    <row r="230" spans="1:51" ht="28.5" customHeight="1" x14ac:dyDescent="0.3">
      <c r="A230" s="8" t="s">
        <v>329</v>
      </c>
      <c r="B230" s="8" t="s">
        <v>329</v>
      </c>
      <c r="C230" s="8" t="s">
        <v>329</v>
      </c>
      <c r="D230" s="16">
        <v>0</v>
      </c>
      <c r="E230" s="5"/>
      <c r="F230" s="16"/>
      <c r="G230" s="5"/>
      <c r="H230" s="16"/>
      <c r="I230" s="5"/>
      <c r="J230" s="16"/>
      <c r="K230" s="5"/>
      <c r="L230" s="16"/>
      <c r="M230" s="6"/>
      <c r="N230" s="8"/>
      <c r="O230" s="8"/>
      <c r="P230" s="8"/>
      <c r="AU230" s="15"/>
      <c r="AV230" s="4"/>
    </row>
    <row r="231" spans="1:51" ht="28.5" customHeight="1" x14ac:dyDescent="0.3">
      <c r="A231" s="8" t="s">
        <v>329</v>
      </c>
      <c r="B231" s="8" t="s">
        <v>329</v>
      </c>
      <c r="C231" s="8" t="s">
        <v>329</v>
      </c>
      <c r="D231" s="16">
        <v>0</v>
      </c>
      <c r="E231" s="5"/>
      <c r="F231" s="16"/>
      <c r="G231" s="5"/>
      <c r="H231" s="16"/>
      <c r="I231" s="5"/>
      <c r="J231" s="16"/>
      <c r="K231" s="5"/>
      <c r="L231" s="16"/>
      <c r="M231" s="6"/>
      <c r="N231" s="8"/>
      <c r="O231" s="8"/>
      <c r="P231" s="8"/>
      <c r="AU231" s="15"/>
      <c r="AV231" s="4"/>
    </row>
    <row r="232" spans="1:51" ht="28.5" customHeight="1" x14ac:dyDescent="0.3">
      <c r="A232" s="8" t="s">
        <v>329</v>
      </c>
      <c r="B232" s="8" t="s">
        <v>329</v>
      </c>
      <c r="C232" s="8" t="s">
        <v>329</v>
      </c>
      <c r="D232" s="16">
        <v>0</v>
      </c>
      <c r="E232" s="5"/>
      <c r="F232" s="16"/>
      <c r="G232" s="5"/>
      <c r="H232" s="16"/>
      <c r="I232" s="5"/>
      <c r="J232" s="16"/>
      <c r="K232" s="5"/>
      <c r="L232" s="16"/>
      <c r="M232" s="6"/>
      <c r="N232" s="8"/>
      <c r="O232" s="8"/>
      <c r="P232" s="8"/>
      <c r="AU232" s="15"/>
      <c r="AV232" s="4"/>
    </row>
    <row r="233" spans="1:51" ht="28.5" customHeight="1" x14ac:dyDescent="0.3">
      <c r="A233" s="8" t="s">
        <v>329</v>
      </c>
      <c r="B233" s="8" t="s">
        <v>329</v>
      </c>
      <c r="C233" s="8" t="s">
        <v>329</v>
      </c>
      <c r="D233" s="16">
        <v>0</v>
      </c>
      <c r="E233" s="5"/>
      <c r="F233" s="16"/>
      <c r="G233" s="5"/>
      <c r="H233" s="16"/>
      <c r="I233" s="5"/>
      <c r="J233" s="16"/>
      <c r="K233" s="5"/>
      <c r="L233" s="16"/>
      <c r="M233" s="6"/>
      <c r="N233" s="8"/>
      <c r="O233" s="8"/>
      <c r="P233" s="8"/>
      <c r="AU233" s="15"/>
      <c r="AV233" s="4"/>
    </row>
    <row r="234" spans="1:51" ht="28.5" customHeight="1" x14ac:dyDescent="0.3">
      <c r="A234" s="8" t="s">
        <v>329</v>
      </c>
      <c r="B234" s="8" t="s">
        <v>329</v>
      </c>
      <c r="C234" s="8" t="s">
        <v>329</v>
      </c>
      <c r="D234" s="16">
        <v>0</v>
      </c>
      <c r="E234" s="5"/>
      <c r="F234" s="16"/>
      <c r="G234" s="5"/>
      <c r="H234" s="16"/>
      <c r="I234" s="5"/>
      <c r="J234" s="16"/>
      <c r="K234" s="5"/>
      <c r="L234" s="16"/>
      <c r="M234" s="6"/>
      <c r="N234" s="8"/>
      <c r="O234" s="8"/>
      <c r="P234" s="8"/>
      <c r="AU234" s="15"/>
      <c r="AV234" s="4"/>
    </row>
    <row r="235" spans="1:51" ht="28.5" customHeight="1" x14ac:dyDescent="0.3">
      <c r="A235" s="8" t="s">
        <v>329</v>
      </c>
      <c r="B235" s="8" t="s">
        <v>329</v>
      </c>
      <c r="C235" s="8" t="s">
        <v>329</v>
      </c>
      <c r="D235" s="16">
        <v>0</v>
      </c>
      <c r="E235" s="5"/>
      <c r="F235" s="16"/>
      <c r="G235" s="5"/>
      <c r="H235" s="16"/>
      <c r="I235" s="5"/>
      <c r="J235" s="16"/>
      <c r="K235" s="5"/>
      <c r="L235" s="16"/>
      <c r="M235" s="6"/>
      <c r="N235" s="8"/>
      <c r="O235" s="8"/>
      <c r="P235" s="8"/>
      <c r="AU235" s="15"/>
      <c r="AV235" s="4"/>
    </row>
    <row r="236" spans="1:51" ht="28.5" customHeight="1" x14ac:dyDescent="0.3">
      <c r="A236" s="8" t="s">
        <v>329</v>
      </c>
      <c r="B236" s="8" t="s">
        <v>329</v>
      </c>
      <c r="C236" s="8" t="s">
        <v>329</v>
      </c>
      <c r="D236" s="16">
        <v>0</v>
      </c>
      <c r="E236" s="5"/>
      <c r="F236" s="16"/>
      <c r="G236" s="5"/>
      <c r="H236" s="16"/>
      <c r="I236" s="5"/>
      <c r="J236" s="16"/>
      <c r="K236" s="5"/>
      <c r="L236" s="16"/>
      <c r="M236" s="6"/>
      <c r="N236" s="8"/>
      <c r="O236" s="8"/>
      <c r="P236" s="8"/>
      <c r="AU236" s="15"/>
      <c r="AV236" s="4"/>
    </row>
    <row r="237" spans="1:51" ht="28.5" customHeight="1" x14ac:dyDescent="0.3">
      <c r="A237" s="8" t="s">
        <v>329</v>
      </c>
      <c r="B237" s="8" t="s">
        <v>329</v>
      </c>
      <c r="C237" s="8" t="s">
        <v>329</v>
      </c>
      <c r="D237" s="16">
        <v>0</v>
      </c>
      <c r="E237" s="5"/>
      <c r="F237" s="16"/>
      <c r="G237" s="5"/>
      <c r="H237" s="16"/>
      <c r="I237" s="5"/>
      <c r="J237" s="16"/>
      <c r="K237" s="5"/>
      <c r="L237" s="16"/>
      <c r="M237" s="6"/>
      <c r="N237" s="8"/>
      <c r="O237" s="8"/>
      <c r="P237" s="8"/>
      <c r="AU237" s="15"/>
      <c r="AV237" s="4"/>
    </row>
    <row r="238" spans="1:51" ht="28.5" customHeight="1" x14ac:dyDescent="0.3">
      <c r="A238" s="8" t="s">
        <v>104</v>
      </c>
      <c r="B238" s="8" t="s">
        <v>329</v>
      </c>
      <c r="C238" s="8" t="s">
        <v>329</v>
      </c>
      <c r="D238" s="8" t="s">
        <v>329</v>
      </c>
      <c r="E238" s="17"/>
      <c r="F238" s="16"/>
      <c r="G238" s="16"/>
      <c r="H238" s="16"/>
      <c r="I238" s="16"/>
      <c r="J238" s="16"/>
      <c r="K238" s="13"/>
      <c r="L238" s="16"/>
      <c r="M238" s="8"/>
    </row>
    <row r="239" spans="1:51" ht="28.5" customHeight="1" x14ac:dyDescent="0.3">
      <c r="A239" s="3" t="s">
        <v>352</v>
      </c>
      <c r="B239" s="8" t="s">
        <v>248</v>
      </c>
      <c r="C239" s="8"/>
      <c r="D239" s="8" t="s">
        <v>329</v>
      </c>
      <c r="E239" s="8"/>
      <c r="F239" s="8"/>
      <c r="G239" s="8"/>
      <c r="H239" s="8"/>
      <c r="I239" s="8"/>
      <c r="J239" s="8"/>
      <c r="K239" s="8"/>
      <c r="L239" s="8"/>
      <c r="M239" s="8"/>
      <c r="N239" s="14"/>
      <c r="Q239" s="15"/>
      <c r="R239" s="4"/>
      <c r="S239" s="4"/>
      <c r="AH239" s="15"/>
    </row>
    <row r="240" spans="1:51" ht="28.5" customHeight="1" x14ac:dyDescent="0.3">
      <c r="A240" s="8" t="s">
        <v>368</v>
      </c>
      <c r="B240" s="7" t="s">
        <v>329</v>
      </c>
      <c r="C240" s="8" t="s">
        <v>338</v>
      </c>
      <c r="D240" s="12">
        <v>690</v>
      </c>
      <c r="E240" s="5"/>
      <c r="F240" s="16"/>
      <c r="G240" s="5"/>
      <c r="H240" s="16"/>
      <c r="I240" s="5"/>
      <c r="J240" s="16"/>
      <c r="K240" s="5"/>
      <c r="L240" s="16"/>
      <c r="M240" s="7"/>
      <c r="N240" s="21"/>
      <c r="O240" s="15"/>
      <c r="P240" s="15"/>
      <c r="Q240" s="15"/>
      <c r="R240" s="4"/>
      <c r="S240" s="4"/>
      <c r="T240" s="15"/>
      <c r="U240" s="15"/>
      <c r="V240" s="15"/>
      <c r="W240" s="15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15"/>
      <c r="AV240" s="4"/>
      <c r="AX240" s="9"/>
      <c r="AY240" s="20"/>
    </row>
    <row r="241" spans="1:51" ht="28.5" customHeight="1" x14ac:dyDescent="0.3">
      <c r="A241" s="8" t="s">
        <v>188</v>
      </c>
      <c r="B241" s="7" t="s">
        <v>289</v>
      </c>
      <c r="C241" s="8" t="s">
        <v>338</v>
      </c>
      <c r="D241" s="12">
        <v>287</v>
      </c>
      <c r="E241" s="5"/>
      <c r="F241" s="16"/>
      <c r="G241" s="5"/>
      <c r="H241" s="16"/>
      <c r="I241" s="5"/>
      <c r="J241" s="16"/>
      <c r="K241" s="5"/>
      <c r="L241" s="16"/>
      <c r="M241" s="7"/>
      <c r="N241" s="21"/>
      <c r="O241" s="15"/>
      <c r="P241" s="15"/>
      <c r="Q241" s="15"/>
      <c r="R241" s="4"/>
      <c r="S241" s="4"/>
      <c r="T241" s="15"/>
      <c r="U241" s="15"/>
      <c r="V241" s="15"/>
      <c r="W241" s="15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15"/>
      <c r="AV241" s="4"/>
      <c r="AX241" s="9"/>
      <c r="AY241" s="20"/>
    </row>
    <row r="242" spans="1:51" ht="28.5" customHeight="1" x14ac:dyDescent="0.3">
      <c r="A242" s="8" t="s">
        <v>372</v>
      </c>
      <c r="B242" s="7" t="s">
        <v>329</v>
      </c>
      <c r="C242" s="8" t="s">
        <v>338</v>
      </c>
      <c r="D242" s="12">
        <v>404</v>
      </c>
      <c r="E242" s="5"/>
      <c r="F242" s="16"/>
      <c r="G242" s="5"/>
      <c r="H242" s="16"/>
      <c r="I242" s="5"/>
      <c r="J242" s="16"/>
      <c r="K242" s="5"/>
      <c r="L242" s="16"/>
      <c r="M242" s="7"/>
      <c r="N242" s="21"/>
      <c r="O242" s="15"/>
      <c r="P242" s="15"/>
      <c r="Q242" s="15"/>
      <c r="R242" s="4"/>
      <c r="S242" s="4"/>
      <c r="T242" s="15"/>
      <c r="U242" s="15"/>
      <c r="V242" s="15"/>
      <c r="W242" s="15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15"/>
      <c r="AV242" s="4"/>
      <c r="AX242" s="9"/>
      <c r="AY242" s="20"/>
    </row>
    <row r="243" spans="1:51" ht="28.5" customHeight="1" x14ac:dyDescent="0.3">
      <c r="A243" s="8" t="s">
        <v>212</v>
      </c>
      <c r="B243" s="7" t="s">
        <v>195</v>
      </c>
      <c r="C243" s="8" t="s">
        <v>338</v>
      </c>
      <c r="D243" s="12">
        <v>57</v>
      </c>
      <c r="E243" s="5"/>
      <c r="F243" s="16"/>
      <c r="G243" s="5"/>
      <c r="H243" s="16"/>
      <c r="I243" s="5"/>
      <c r="J243" s="16"/>
      <c r="K243" s="5"/>
      <c r="L243" s="16"/>
      <c r="M243" s="7"/>
      <c r="N243" s="21"/>
      <c r="O243" s="15"/>
      <c r="P243" s="15"/>
      <c r="Q243" s="15"/>
      <c r="R243" s="4"/>
      <c r="S243" s="4"/>
      <c r="T243" s="15"/>
      <c r="U243" s="15"/>
      <c r="V243" s="15"/>
      <c r="W243" s="15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15"/>
      <c r="AV243" s="4"/>
      <c r="AX243" s="9"/>
      <c r="AY243" s="20"/>
    </row>
    <row r="244" spans="1:51" ht="28.5" customHeight="1" x14ac:dyDescent="0.3">
      <c r="A244" s="8" t="s">
        <v>281</v>
      </c>
      <c r="B244" s="7" t="s">
        <v>329</v>
      </c>
      <c r="C244" s="8" t="s">
        <v>338</v>
      </c>
      <c r="D244" s="12">
        <v>76</v>
      </c>
      <c r="E244" s="5"/>
      <c r="F244" s="16"/>
      <c r="G244" s="5"/>
      <c r="H244" s="16"/>
      <c r="I244" s="5"/>
      <c r="J244" s="16"/>
      <c r="K244" s="5"/>
      <c r="L244" s="16"/>
      <c r="M244" s="7"/>
      <c r="N244" s="21"/>
      <c r="O244" s="15"/>
      <c r="P244" s="15"/>
      <c r="Q244" s="15"/>
      <c r="R244" s="4"/>
      <c r="S244" s="4"/>
      <c r="T244" s="15"/>
      <c r="U244" s="15"/>
      <c r="V244" s="15"/>
      <c r="W244" s="15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15"/>
      <c r="AV244" s="4"/>
      <c r="AX244" s="9"/>
      <c r="AY244" s="20"/>
    </row>
    <row r="245" spans="1:51" ht="28.5" customHeight="1" x14ac:dyDescent="0.3">
      <c r="A245" s="8" t="s">
        <v>113</v>
      </c>
      <c r="B245" s="7" t="s">
        <v>287</v>
      </c>
      <c r="C245" s="8" t="s">
        <v>338</v>
      </c>
      <c r="D245" s="12">
        <v>30</v>
      </c>
      <c r="E245" s="5"/>
      <c r="F245" s="16"/>
      <c r="G245" s="5"/>
      <c r="H245" s="16"/>
      <c r="I245" s="5"/>
      <c r="J245" s="16"/>
      <c r="K245" s="5"/>
      <c r="L245" s="16"/>
      <c r="M245" s="7"/>
      <c r="N245" s="21"/>
      <c r="O245" s="15"/>
      <c r="P245" s="15"/>
      <c r="Q245" s="15"/>
      <c r="R245" s="4"/>
      <c r="S245" s="4"/>
      <c r="T245" s="15"/>
      <c r="U245" s="15"/>
      <c r="V245" s="15"/>
      <c r="W245" s="15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15"/>
      <c r="AV245" s="4"/>
      <c r="AX245" s="9"/>
      <c r="AY245" s="20"/>
    </row>
    <row r="246" spans="1:51" ht="28.5" customHeight="1" x14ac:dyDescent="0.3">
      <c r="A246" s="8" t="s">
        <v>267</v>
      </c>
      <c r="B246" s="7" t="s">
        <v>329</v>
      </c>
      <c r="C246" s="8" t="s">
        <v>338</v>
      </c>
      <c r="D246" s="12">
        <v>20</v>
      </c>
      <c r="E246" s="5"/>
      <c r="F246" s="16"/>
      <c r="G246" s="5"/>
      <c r="H246" s="16"/>
      <c r="I246" s="5"/>
      <c r="J246" s="16"/>
      <c r="K246" s="5"/>
      <c r="L246" s="16"/>
      <c r="M246" s="7"/>
      <c r="N246" s="21"/>
      <c r="O246" s="15"/>
      <c r="P246" s="15"/>
      <c r="Q246" s="15"/>
      <c r="R246" s="4"/>
      <c r="S246" s="4"/>
      <c r="T246" s="15"/>
      <c r="U246" s="15"/>
      <c r="V246" s="15"/>
      <c r="W246" s="15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15"/>
      <c r="AV246" s="4"/>
      <c r="AX246" s="9"/>
      <c r="AY246" s="20"/>
    </row>
    <row r="247" spans="1:51" ht="28.5" customHeight="1" x14ac:dyDescent="0.3">
      <c r="A247" s="8" t="s">
        <v>211</v>
      </c>
      <c r="B247" s="7" t="s">
        <v>329</v>
      </c>
      <c r="C247" s="8" t="s">
        <v>338</v>
      </c>
      <c r="D247" s="12">
        <v>7</v>
      </c>
      <c r="E247" s="5"/>
      <c r="F247" s="16"/>
      <c r="G247" s="5"/>
      <c r="H247" s="16"/>
      <c r="I247" s="5"/>
      <c r="J247" s="16"/>
      <c r="K247" s="5"/>
      <c r="L247" s="16"/>
      <c r="M247" s="7"/>
      <c r="N247" s="21"/>
      <c r="O247" s="15"/>
      <c r="P247" s="15"/>
      <c r="Q247" s="15"/>
      <c r="R247" s="4"/>
      <c r="S247" s="4"/>
      <c r="T247" s="15"/>
      <c r="U247" s="15"/>
      <c r="V247" s="15"/>
      <c r="W247" s="15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15"/>
      <c r="AV247" s="4"/>
      <c r="AX247" s="9"/>
      <c r="AY247" s="20"/>
    </row>
    <row r="248" spans="1:51" ht="28.5" customHeight="1" x14ac:dyDescent="0.3">
      <c r="A248" s="8" t="s">
        <v>200</v>
      </c>
      <c r="B248" s="7" t="s">
        <v>329</v>
      </c>
      <c r="C248" s="8" t="s">
        <v>338</v>
      </c>
      <c r="D248" s="12">
        <v>58</v>
      </c>
      <c r="E248" s="5"/>
      <c r="F248" s="16"/>
      <c r="G248" s="5"/>
      <c r="H248" s="16"/>
      <c r="I248" s="5"/>
      <c r="J248" s="16"/>
      <c r="K248" s="5"/>
      <c r="L248" s="16"/>
      <c r="M248" s="7"/>
      <c r="N248" s="21"/>
      <c r="O248" s="15"/>
      <c r="P248" s="15"/>
      <c r="Q248" s="15"/>
      <c r="R248" s="4"/>
      <c r="S248" s="4"/>
      <c r="T248" s="15"/>
      <c r="U248" s="15"/>
      <c r="V248" s="15"/>
      <c r="W248" s="15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15"/>
      <c r="AV248" s="4"/>
      <c r="AX248" s="9"/>
      <c r="AY248" s="20"/>
    </row>
    <row r="249" spans="1:51" ht="28.5" customHeight="1" x14ac:dyDescent="0.3">
      <c r="A249" s="8" t="s">
        <v>203</v>
      </c>
      <c r="B249" s="7" t="s">
        <v>329</v>
      </c>
      <c r="C249" s="8" t="s">
        <v>338</v>
      </c>
      <c r="D249" s="12">
        <v>58</v>
      </c>
      <c r="E249" s="5"/>
      <c r="F249" s="16"/>
      <c r="G249" s="5"/>
      <c r="H249" s="16"/>
      <c r="I249" s="5"/>
      <c r="J249" s="16"/>
      <c r="K249" s="5"/>
      <c r="L249" s="16"/>
      <c r="M249" s="7"/>
      <c r="N249" s="21"/>
      <c r="O249" s="15"/>
      <c r="P249" s="15"/>
      <c r="Q249" s="15"/>
      <c r="R249" s="4"/>
      <c r="S249" s="4"/>
      <c r="T249" s="15"/>
      <c r="U249" s="15"/>
      <c r="V249" s="15"/>
      <c r="W249" s="15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15"/>
      <c r="AV249" s="4"/>
      <c r="AX249" s="9"/>
      <c r="AY249" s="20"/>
    </row>
    <row r="250" spans="1:51" ht="28.5" customHeight="1" x14ac:dyDescent="0.3">
      <c r="A250" s="8" t="s">
        <v>3</v>
      </c>
      <c r="B250" s="7" t="s">
        <v>329</v>
      </c>
      <c r="C250" s="8" t="s">
        <v>338</v>
      </c>
      <c r="D250" s="12">
        <v>287</v>
      </c>
      <c r="E250" s="5"/>
      <c r="F250" s="16"/>
      <c r="G250" s="5"/>
      <c r="H250" s="16"/>
      <c r="I250" s="5"/>
      <c r="J250" s="16"/>
      <c r="K250" s="5"/>
      <c r="L250" s="16"/>
      <c r="M250" s="7"/>
      <c r="N250" s="21"/>
      <c r="O250" s="15"/>
      <c r="P250" s="15"/>
      <c r="Q250" s="15"/>
      <c r="R250" s="4"/>
      <c r="S250" s="4"/>
      <c r="T250" s="15"/>
      <c r="U250" s="15"/>
      <c r="V250" s="15"/>
      <c r="W250" s="15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15"/>
      <c r="AV250" s="4"/>
      <c r="AX250" s="9"/>
      <c r="AY250" s="20"/>
    </row>
    <row r="251" spans="1:51" ht="28.5" customHeight="1" x14ac:dyDescent="0.3">
      <c r="A251" s="8" t="s">
        <v>262</v>
      </c>
      <c r="B251" s="7" t="s">
        <v>329</v>
      </c>
      <c r="C251" s="8" t="s">
        <v>338</v>
      </c>
      <c r="D251" s="12">
        <v>9</v>
      </c>
      <c r="E251" s="5"/>
      <c r="F251" s="16"/>
      <c r="G251" s="5"/>
      <c r="H251" s="16"/>
      <c r="I251" s="5"/>
      <c r="J251" s="16"/>
      <c r="K251" s="5"/>
      <c r="L251" s="16"/>
      <c r="M251" s="7"/>
      <c r="N251" s="21"/>
      <c r="O251" s="18"/>
      <c r="P251" s="18"/>
      <c r="Q251" s="15"/>
      <c r="R251" s="4"/>
      <c r="S251" s="4"/>
      <c r="T251" s="15"/>
      <c r="U251" s="15"/>
      <c r="V251" s="15"/>
      <c r="W251" s="15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15"/>
      <c r="AV251" s="4"/>
      <c r="AX251" s="9"/>
      <c r="AY251" s="20"/>
    </row>
    <row r="252" spans="1:51" ht="28.5" customHeight="1" x14ac:dyDescent="0.3">
      <c r="A252" s="8" t="s">
        <v>329</v>
      </c>
      <c r="B252" s="8" t="s">
        <v>329</v>
      </c>
      <c r="C252" s="8" t="s">
        <v>329</v>
      </c>
      <c r="D252" s="16">
        <v>0</v>
      </c>
      <c r="E252" s="5"/>
      <c r="F252" s="16"/>
      <c r="G252" s="5"/>
      <c r="H252" s="16"/>
      <c r="I252" s="5"/>
      <c r="J252" s="16"/>
      <c r="K252" s="5"/>
      <c r="L252" s="16"/>
      <c r="M252" s="6"/>
      <c r="N252" s="8"/>
      <c r="O252" s="8"/>
      <c r="P252" s="8"/>
      <c r="AU252" s="15"/>
      <c r="AV252" s="4"/>
    </row>
    <row r="253" spans="1:51" ht="28.5" customHeight="1" x14ac:dyDescent="0.3">
      <c r="A253" s="8" t="s">
        <v>329</v>
      </c>
      <c r="B253" s="8" t="s">
        <v>329</v>
      </c>
      <c r="C253" s="8" t="s">
        <v>329</v>
      </c>
      <c r="D253" s="16">
        <v>0</v>
      </c>
      <c r="E253" s="5"/>
      <c r="F253" s="16"/>
      <c r="G253" s="5"/>
      <c r="H253" s="16"/>
      <c r="I253" s="5"/>
      <c r="J253" s="16"/>
      <c r="K253" s="5"/>
      <c r="L253" s="16"/>
      <c r="M253" s="6"/>
      <c r="N253" s="8"/>
      <c r="O253" s="8"/>
      <c r="P253" s="8"/>
      <c r="AU253" s="15"/>
      <c r="AV253" s="4"/>
    </row>
    <row r="254" spans="1:51" ht="28.5" customHeight="1" x14ac:dyDescent="0.3">
      <c r="A254" s="8" t="s">
        <v>329</v>
      </c>
      <c r="B254" s="8" t="s">
        <v>329</v>
      </c>
      <c r="C254" s="8" t="s">
        <v>329</v>
      </c>
      <c r="D254" s="16">
        <v>0</v>
      </c>
      <c r="E254" s="5"/>
      <c r="F254" s="16"/>
      <c r="G254" s="5"/>
      <c r="H254" s="16"/>
      <c r="I254" s="5"/>
      <c r="J254" s="16"/>
      <c r="K254" s="5"/>
      <c r="L254" s="16"/>
      <c r="M254" s="6"/>
      <c r="N254" s="8"/>
      <c r="O254" s="8"/>
      <c r="P254" s="8"/>
      <c r="AU254" s="15"/>
      <c r="AV254" s="4"/>
    </row>
    <row r="255" spans="1:51" ht="28.5" customHeight="1" x14ac:dyDescent="0.3">
      <c r="A255" s="8" t="s">
        <v>329</v>
      </c>
      <c r="B255" s="8" t="s">
        <v>329</v>
      </c>
      <c r="C255" s="8" t="s">
        <v>329</v>
      </c>
      <c r="D255" s="16">
        <v>0</v>
      </c>
      <c r="E255" s="5"/>
      <c r="F255" s="16"/>
      <c r="G255" s="5"/>
      <c r="H255" s="16"/>
      <c r="I255" s="5"/>
      <c r="J255" s="16"/>
      <c r="K255" s="5"/>
      <c r="L255" s="16"/>
      <c r="M255" s="6"/>
      <c r="N255" s="8"/>
      <c r="O255" s="8"/>
      <c r="P255" s="8"/>
      <c r="AU255" s="15"/>
      <c r="AV255" s="4"/>
    </row>
    <row r="256" spans="1:51" ht="28.5" customHeight="1" x14ac:dyDescent="0.3">
      <c r="A256" s="8" t="s">
        <v>329</v>
      </c>
      <c r="B256" s="8" t="s">
        <v>329</v>
      </c>
      <c r="C256" s="8" t="s">
        <v>329</v>
      </c>
      <c r="D256" s="16">
        <v>0</v>
      </c>
      <c r="E256" s="5"/>
      <c r="F256" s="16"/>
      <c r="G256" s="5"/>
      <c r="H256" s="16"/>
      <c r="I256" s="5"/>
      <c r="J256" s="16"/>
      <c r="K256" s="5"/>
      <c r="L256" s="16"/>
      <c r="M256" s="6"/>
      <c r="N256" s="8"/>
      <c r="O256" s="8"/>
      <c r="P256" s="8"/>
      <c r="AU256" s="15"/>
      <c r="AV256" s="4"/>
    </row>
    <row r="257" spans="1:51" ht="28.5" customHeight="1" x14ac:dyDescent="0.3">
      <c r="A257" s="8" t="s">
        <v>329</v>
      </c>
      <c r="B257" s="8" t="s">
        <v>329</v>
      </c>
      <c r="C257" s="8" t="s">
        <v>329</v>
      </c>
      <c r="D257" s="16">
        <v>0</v>
      </c>
      <c r="E257" s="5"/>
      <c r="F257" s="16"/>
      <c r="G257" s="5"/>
      <c r="H257" s="16"/>
      <c r="I257" s="5"/>
      <c r="J257" s="16"/>
      <c r="K257" s="5"/>
      <c r="L257" s="16"/>
      <c r="M257" s="6"/>
      <c r="N257" s="8"/>
      <c r="O257" s="8"/>
      <c r="P257" s="8"/>
      <c r="AU257" s="15"/>
      <c r="AV257" s="4"/>
    </row>
    <row r="258" spans="1:51" ht="28.5" customHeight="1" x14ac:dyDescent="0.3">
      <c r="A258" s="8" t="s">
        <v>329</v>
      </c>
      <c r="B258" s="8" t="s">
        <v>329</v>
      </c>
      <c r="C258" s="8" t="s">
        <v>329</v>
      </c>
      <c r="D258" s="16">
        <v>0</v>
      </c>
      <c r="E258" s="5"/>
      <c r="F258" s="16"/>
      <c r="G258" s="5"/>
      <c r="H258" s="16"/>
      <c r="I258" s="5"/>
      <c r="J258" s="16"/>
      <c r="K258" s="5"/>
      <c r="L258" s="16"/>
      <c r="M258" s="6"/>
      <c r="N258" s="8"/>
      <c r="O258" s="8"/>
      <c r="P258" s="8"/>
      <c r="AU258" s="15"/>
      <c r="AV258" s="4"/>
    </row>
    <row r="259" spans="1:51" ht="28.5" customHeight="1" x14ac:dyDescent="0.3">
      <c r="A259" s="8" t="s">
        <v>329</v>
      </c>
      <c r="B259" s="8" t="s">
        <v>329</v>
      </c>
      <c r="C259" s="8" t="s">
        <v>329</v>
      </c>
      <c r="D259" s="16">
        <v>0</v>
      </c>
      <c r="E259" s="5"/>
      <c r="F259" s="16"/>
      <c r="G259" s="5"/>
      <c r="H259" s="16"/>
      <c r="I259" s="5"/>
      <c r="J259" s="16"/>
      <c r="K259" s="5"/>
      <c r="L259" s="16"/>
      <c r="M259" s="6"/>
      <c r="N259" s="8"/>
      <c r="O259" s="8"/>
      <c r="P259" s="8"/>
      <c r="AU259" s="15"/>
      <c r="AV259" s="4"/>
    </row>
    <row r="260" spans="1:51" ht="28.5" customHeight="1" x14ac:dyDescent="0.3">
      <c r="A260" s="8" t="s">
        <v>329</v>
      </c>
      <c r="B260" s="8" t="s">
        <v>329</v>
      </c>
      <c r="C260" s="8" t="s">
        <v>329</v>
      </c>
      <c r="D260" s="16">
        <v>0</v>
      </c>
      <c r="E260" s="5"/>
      <c r="F260" s="16"/>
      <c r="G260" s="5"/>
      <c r="H260" s="16"/>
      <c r="I260" s="5"/>
      <c r="J260" s="16"/>
      <c r="K260" s="5"/>
      <c r="L260" s="16"/>
      <c r="M260" s="6"/>
      <c r="N260" s="8"/>
      <c r="O260" s="8"/>
      <c r="P260" s="8"/>
      <c r="AU260" s="15"/>
      <c r="AV260" s="4"/>
    </row>
    <row r="261" spans="1:51" ht="28.5" customHeight="1" x14ac:dyDescent="0.3">
      <c r="A261" s="8" t="s">
        <v>329</v>
      </c>
      <c r="B261" s="8" t="s">
        <v>329</v>
      </c>
      <c r="C261" s="8" t="s">
        <v>329</v>
      </c>
      <c r="D261" s="16">
        <v>0</v>
      </c>
      <c r="E261" s="5"/>
      <c r="F261" s="16"/>
      <c r="G261" s="5"/>
      <c r="H261" s="16"/>
      <c r="I261" s="5"/>
      <c r="J261" s="16"/>
      <c r="K261" s="5"/>
      <c r="L261" s="16"/>
      <c r="M261" s="6"/>
      <c r="N261" s="8"/>
      <c r="O261" s="8"/>
      <c r="P261" s="8"/>
      <c r="AU261" s="15"/>
      <c r="AV261" s="4"/>
    </row>
    <row r="262" spans="1:51" ht="28.5" customHeight="1" x14ac:dyDescent="0.3">
      <c r="A262" s="8" t="s">
        <v>329</v>
      </c>
      <c r="B262" s="8" t="s">
        <v>329</v>
      </c>
      <c r="C262" s="8" t="s">
        <v>329</v>
      </c>
      <c r="D262" s="16">
        <v>0</v>
      </c>
      <c r="E262" s="5"/>
      <c r="F262" s="16"/>
      <c r="G262" s="5"/>
      <c r="H262" s="16"/>
      <c r="I262" s="5"/>
      <c r="J262" s="16"/>
      <c r="K262" s="5"/>
      <c r="L262" s="16"/>
      <c r="M262" s="6"/>
      <c r="N262" s="8"/>
      <c r="O262" s="8"/>
      <c r="P262" s="8"/>
      <c r="AU262" s="15"/>
      <c r="AV262" s="4"/>
    </row>
    <row r="263" spans="1:51" ht="28.5" customHeight="1" x14ac:dyDescent="0.3">
      <c r="A263" s="8" t="s">
        <v>329</v>
      </c>
      <c r="B263" s="8" t="s">
        <v>329</v>
      </c>
      <c r="C263" s="8" t="s">
        <v>329</v>
      </c>
      <c r="D263" s="16">
        <v>0</v>
      </c>
      <c r="E263" s="5"/>
      <c r="F263" s="16"/>
      <c r="G263" s="5"/>
      <c r="H263" s="16"/>
      <c r="I263" s="5"/>
      <c r="J263" s="16"/>
      <c r="K263" s="5"/>
      <c r="L263" s="16"/>
      <c r="M263" s="6"/>
      <c r="N263" s="8"/>
      <c r="O263" s="8"/>
      <c r="P263" s="8"/>
      <c r="AU263" s="15"/>
      <c r="AV263" s="4"/>
    </row>
    <row r="264" spans="1:51" ht="28.5" customHeight="1" x14ac:dyDescent="0.3">
      <c r="A264" s="8" t="s">
        <v>104</v>
      </c>
      <c r="B264" s="8" t="s">
        <v>329</v>
      </c>
      <c r="C264" s="8" t="s">
        <v>329</v>
      </c>
      <c r="D264" s="8" t="s">
        <v>329</v>
      </c>
      <c r="E264" s="17"/>
      <c r="F264" s="16"/>
      <c r="G264" s="16"/>
      <c r="H264" s="16"/>
      <c r="I264" s="16"/>
      <c r="J264" s="16"/>
      <c r="K264" s="13"/>
      <c r="L264" s="16"/>
      <c r="M264" s="8"/>
    </row>
    <row r="265" spans="1:51" ht="28.5" customHeight="1" x14ac:dyDescent="0.3">
      <c r="A265" s="3" t="s">
        <v>401</v>
      </c>
      <c r="B265" s="8" t="s">
        <v>248</v>
      </c>
      <c r="C265" s="8"/>
      <c r="D265" s="8" t="s">
        <v>329</v>
      </c>
      <c r="E265" s="8"/>
      <c r="F265" s="8"/>
      <c r="G265" s="8"/>
      <c r="H265" s="8"/>
      <c r="I265" s="8"/>
      <c r="J265" s="8"/>
      <c r="K265" s="8"/>
      <c r="L265" s="8"/>
      <c r="M265" s="8"/>
      <c r="N265" s="14"/>
      <c r="Q265" s="15"/>
      <c r="R265" s="4"/>
      <c r="S265" s="4"/>
      <c r="AH265" s="15"/>
    </row>
    <row r="266" spans="1:51" ht="28.5" customHeight="1" x14ac:dyDescent="0.3">
      <c r="A266" s="8" t="s">
        <v>202</v>
      </c>
      <c r="B266" s="7" t="s">
        <v>107</v>
      </c>
      <c r="C266" s="8" t="s">
        <v>339</v>
      </c>
      <c r="D266" s="12">
        <v>22</v>
      </c>
      <c r="E266" s="5"/>
      <c r="F266" s="16"/>
      <c r="G266" s="5"/>
      <c r="H266" s="16"/>
      <c r="I266" s="5"/>
      <c r="J266" s="16"/>
      <c r="K266" s="5"/>
      <c r="L266" s="16"/>
      <c r="M266" s="7"/>
      <c r="N266" s="21"/>
      <c r="O266" s="15"/>
      <c r="P266" s="15"/>
      <c r="Q266" s="15"/>
      <c r="R266" s="4"/>
      <c r="S266" s="4"/>
      <c r="T266" s="15"/>
      <c r="U266" s="15"/>
      <c r="V266" s="15"/>
      <c r="W266" s="15"/>
      <c r="X266" s="4"/>
      <c r="Y266" s="4"/>
      <c r="Z266" s="4"/>
      <c r="AA266" s="4"/>
      <c r="AB266" s="4"/>
      <c r="AC266" s="4"/>
      <c r="AD266" s="4"/>
      <c r="AE266" s="4"/>
      <c r="AF266" s="4"/>
      <c r="AG266" s="4"/>
      <c r="AH266" s="4"/>
      <c r="AI266" s="4"/>
      <c r="AJ266" s="4"/>
      <c r="AK266" s="4"/>
      <c r="AL266" s="4"/>
      <c r="AM266" s="4"/>
      <c r="AN266" s="4"/>
      <c r="AO266" s="4"/>
      <c r="AP266" s="4"/>
      <c r="AQ266" s="4"/>
      <c r="AR266" s="4"/>
      <c r="AS266" s="4"/>
      <c r="AT266" s="4"/>
      <c r="AU266" s="15"/>
      <c r="AV266" s="4"/>
      <c r="AX266" s="9"/>
      <c r="AY266" s="20"/>
    </row>
    <row r="267" spans="1:51" ht="28.5" customHeight="1" x14ac:dyDescent="0.3">
      <c r="A267" s="8" t="s">
        <v>132</v>
      </c>
      <c r="B267" s="7" t="s">
        <v>235</v>
      </c>
      <c r="C267" s="8" t="s">
        <v>339</v>
      </c>
      <c r="D267" s="12">
        <v>15</v>
      </c>
      <c r="E267" s="5"/>
      <c r="F267" s="16"/>
      <c r="G267" s="5"/>
      <c r="H267" s="16"/>
      <c r="I267" s="5"/>
      <c r="J267" s="16"/>
      <c r="K267" s="5"/>
      <c r="L267" s="16"/>
      <c r="M267" s="7"/>
      <c r="N267" s="21"/>
      <c r="O267" s="15"/>
      <c r="P267" s="15"/>
      <c r="Q267" s="15"/>
      <c r="R267" s="4"/>
      <c r="S267" s="4"/>
      <c r="T267" s="15"/>
      <c r="U267" s="15"/>
      <c r="V267" s="15"/>
      <c r="W267" s="15"/>
      <c r="X267" s="4"/>
      <c r="Y267" s="4"/>
      <c r="Z267" s="4"/>
      <c r="AA267" s="4"/>
      <c r="AB267" s="4"/>
      <c r="AC267" s="4"/>
      <c r="AD267" s="4"/>
      <c r="AE267" s="4"/>
      <c r="AF267" s="4"/>
      <c r="AG267" s="4"/>
      <c r="AH267" s="4"/>
      <c r="AI267" s="4"/>
      <c r="AJ267" s="4"/>
      <c r="AK267" s="4"/>
      <c r="AL267" s="4"/>
      <c r="AM267" s="4"/>
      <c r="AN267" s="4"/>
      <c r="AO267" s="4"/>
      <c r="AP267" s="4"/>
      <c r="AQ267" s="4"/>
      <c r="AR267" s="4"/>
      <c r="AS267" s="4"/>
      <c r="AT267" s="4"/>
      <c r="AU267" s="15"/>
      <c r="AV267" s="4"/>
      <c r="AX267" s="9"/>
      <c r="AY267" s="20"/>
    </row>
    <row r="268" spans="1:51" ht="28.5" customHeight="1" x14ac:dyDescent="0.3">
      <c r="A268" s="8" t="s">
        <v>95</v>
      </c>
      <c r="B268" s="7" t="s">
        <v>89</v>
      </c>
      <c r="C268" s="8" t="s">
        <v>339</v>
      </c>
      <c r="D268" s="12">
        <v>2</v>
      </c>
      <c r="E268" s="5"/>
      <c r="F268" s="16"/>
      <c r="G268" s="5"/>
      <c r="H268" s="16"/>
      <c r="I268" s="5"/>
      <c r="J268" s="16"/>
      <c r="K268" s="5"/>
      <c r="L268" s="16"/>
      <c r="M268" s="7"/>
      <c r="N268" s="21"/>
      <c r="O268" s="15"/>
      <c r="P268" s="15"/>
      <c r="Q268" s="15"/>
      <c r="R268" s="4"/>
      <c r="S268" s="4"/>
      <c r="T268" s="15"/>
      <c r="U268" s="15"/>
      <c r="V268" s="15"/>
      <c r="W268" s="15"/>
      <c r="X268" s="4"/>
      <c r="Y268" s="4"/>
      <c r="Z268" s="4"/>
      <c r="AA268" s="4"/>
      <c r="AB268" s="4"/>
      <c r="AC268" s="4"/>
      <c r="AD268" s="4"/>
      <c r="AE268" s="4"/>
      <c r="AF268" s="4"/>
      <c r="AG268" s="4"/>
      <c r="AH268" s="4"/>
      <c r="AI268" s="4"/>
      <c r="AJ268" s="4"/>
      <c r="AK268" s="4"/>
      <c r="AL268" s="4"/>
      <c r="AM268" s="4"/>
      <c r="AN268" s="4"/>
      <c r="AO268" s="4"/>
      <c r="AP268" s="4"/>
      <c r="AQ268" s="4"/>
      <c r="AR268" s="4"/>
      <c r="AS268" s="4"/>
      <c r="AT268" s="4"/>
      <c r="AU268" s="15"/>
      <c r="AV268" s="4"/>
      <c r="AX268" s="9"/>
      <c r="AY268" s="20"/>
    </row>
    <row r="269" spans="1:51" ht="28.5" customHeight="1" x14ac:dyDescent="0.3">
      <c r="A269" s="8" t="s">
        <v>106</v>
      </c>
      <c r="B269" s="7" t="s">
        <v>82</v>
      </c>
      <c r="C269" s="8" t="s">
        <v>339</v>
      </c>
      <c r="D269" s="12">
        <v>17</v>
      </c>
      <c r="E269" s="5"/>
      <c r="F269" s="16"/>
      <c r="G269" s="5"/>
      <c r="H269" s="16"/>
      <c r="I269" s="5"/>
      <c r="J269" s="16"/>
      <c r="K269" s="5"/>
      <c r="L269" s="16"/>
      <c r="M269" s="7"/>
      <c r="N269" s="21"/>
      <c r="O269" s="15"/>
      <c r="P269" s="15"/>
      <c r="Q269" s="15"/>
      <c r="R269" s="4"/>
      <c r="S269" s="4"/>
      <c r="T269" s="15"/>
      <c r="U269" s="15"/>
      <c r="V269" s="15"/>
      <c r="W269" s="15"/>
      <c r="X269" s="4"/>
      <c r="Y269" s="4"/>
      <c r="Z269" s="4"/>
      <c r="AA269" s="4"/>
      <c r="AB269" s="4"/>
      <c r="AC269" s="4"/>
      <c r="AD269" s="4"/>
      <c r="AE269" s="4"/>
      <c r="AF269" s="4"/>
      <c r="AG269" s="4"/>
      <c r="AH269" s="4"/>
      <c r="AI269" s="4"/>
      <c r="AJ269" s="4"/>
      <c r="AK269" s="4"/>
      <c r="AL269" s="4"/>
      <c r="AM269" s="4"/>
      <c r="AN269" s="4"/>
      <c r="AO269" s="4"/>
      <c r="AP269" s="4"/>
      <c r="AQ269" s="4"/>
      <c r="AR269" s="4"/>
      <c r="AS269" s="4"/>
      <c r="AT269" s="4"/>
      <c r="AU269" s="15"/>
      <c r="AV269" s="4"/>
      <c r="AX269" s="9"/>
      <c r="AY269" s="20"/>
    </row>
    <row r="270" spans="1:51" ht="28.5" customHeight="1" x14ac:dyDescent="0.3">
      <c r="A270" s="8" t="s">
        <v>86</v>
      </c>
      <c r="B270" s="7" t="s">
        <v>67</v>
      </c>
      <c r="C270" s="8" t="s">
        <v>339</v>
      </c>
      <c r="D270" s="12">
        <v>22</v>
      </c>
      <c r="E270" s="5"/>
      <c r="F270" s="16"/>
      <c r="G270" s="5"/>
      <c r="H270" s="16"/>
      <c r="I270" s="5"/>
      <c r="J270" s="16"/>
      <c r="K270" s="5"/>
      <c r="L270" s="16"/>
      <c r="M270" s="7"/>
      <c r="N270" s="21"/>
      <c r="O270" s="18"/>
      <c r="P270" s="18"/>
      <c r="Q270" s="15"/>
      <c r="R270" s="4"/>
      <c r="S270" s="4"/>
      <c r="T270" s="15"/>
      <c r="U270" s="15"/>
      <c r="V270" s="15"/>
      <c r="W270" s="15"/>
      <c r="X270" s="4"/>
      <c r="Y270" s="4"/>
      <c r="Z270" s="4"/>
      <c r="AA270" s="4"/>
      <c r="AB270" s="4"/>
      <c r="AC270" s="4"/>
      <c r="AD270" s="4"/>
      <c r="AE270" s="4"/>
      <c r="AF270" s="4"/>
      <c r="AG270" s="4"/>
      <c r="AH270" s="4"/>
      <c r="AI270" s="4"/>
      <c r="AJ270" s="4"/>
      <c r="AK270" s="4"/>
      <c r="AL270" s="4"/>
      <c r="AM270" s="4"/>
      <c r="AN270" s="4"/>
      <c r="AO270" s="4"/>
      <c r="AP270" s="4"/>
      <c r="AQ270" s="4"/>
      <c r="AR270" s="4"/>
      <c r="AS270" s="4"/>
      <c r="AT270" s="4"/>
      <c r="AU270" s="15"/>
      <c r="AV270" s="4"/>
      <c r="AX270" s="9"/>
      <c r="AY270" s="20"/>
    </row>
    <row r="271" spans="1:51" ht="28.5" customHeight="1" x14ac:dyDescent="0.3">
      <c r="A271" s="8" t="s">
        <v>329</v>
      </c>
      <c r="B271" s="8" t="s">
        <v>329</v>
      </c>
      <c r="C271" s="8" t="s">
        <v>329</v>
      </c>
      <c r="D271" s="16">
        <v>0</v>
      </c>
      <c r="E271" s="5"/>
      <c r="F271" s="16"/>
      <c r="G271" s="5"/>
      <c r="H271" s="16"/>
      <c r="I271" s="5"/>
      <c r="J271" s="16"/>
      <c r="K271" s="5"/>
      <c r="L271" s="16"/>
      <c r="M271" s="6"/>
      <c r="N271" s="8"/>
      <c r="O271" s="8"/>
      <c r="P271" s="8"/>
      <c r="AU271" s="15"/>
      <c r="AV271" s="4"/>
    </row>
    <row r="272" spans="1:51" ht="28.5" customHeight="1" x14ac:dyDescent="0.3">
      <c r="A272" s="8" t="s">
        <v>329</v>
      </c>
      <c r="B272" s="8" t="s">
        <v>329</v>
      </c>
      <c r="C272" s="8" t="s">
        <v>329</v>
      </c>
      <c r="D272" s="16">
        <v>0</v>
      </c>
      <c r="E272" s="5"/>
      <c r="F272" s="16"/>
      <c r="G272" s="5"/>
      <c r="H272" s="16"/>
      <c r="I272" s="5"/>
      <c r="J272" s="16"/>
      <c r="K272" s="5"/>
      <c r="L272" s="16"/>
      <c r="M272" s="6"/>
      <c r="N272" s="8"/>
      <c r="O272" s="8"/>
      <c r="P272" s="8"/>
      <c r="AU272" s="15"/>
      <c r="AV272" s="4"/>
    </row>
    <row r="273" spans="1:48" ht="28.5" customHeight="1" x14ac:dyDescent="0.3">
      <c r="A273" s="8" t="s">
        <v>329</v>
      </c>
      <c r="B273" s="8" t="s">
        <v>329</v>
      </c>
      <c r="C273" s="8" t="s">
        <v>329</v>
      </c>
      <c r="D273" s="16">
        <v>0</v>
      </c>
      <c r="E273" s="5"/>
      <c r="F273" s="16"/>
      <c r="G273" s="5"/>
      <c r="H273" s="16"/>
      <c r="I273" s="5"/>
      <c r="J273" s="16"/>
      <c r="K273" s="5"/>
      <c r="L273" s="16"/>
      <c r="M273" s="6"/>
      <c r="N273" s="8"/>
      <c r="O273" s="8"/>
      <c r="P273" s="8"/>
      <c r="AU273" s="15"/>
      <c r="AV273" s="4"/>
    </row>
    <row r="274" spans="1:48" ht="28.5" customHeight="1" x14ac:dyDescent="0.3">
      <c r="A274" s="8" t="s">
        <v>329</v>
      </c>
      <c r="B274" s="8" t="s">
        <v>329</v>
      </c>
      <c r="C274" s="8" t="s">
        <v>329</v>
      </c>
      <c r="D274" s="16">
        <v>0</v>
      </c>
      <c r="E274" s="5"/>
      <c r="F274" s="16"/>
      <c r="G274" s="5"/>
      <c r="H274" s="16"/>
      <c r="I274" s="5"/>
      <c r="J274" s="16"/>
      <c r="K274" s="5"/>
      <c r="L274" s="16"/>
      <c r="M274" s="6"/>
      <c r="N274" s="8"/>
      <c r="O274" s="8"/>
      <c r="P274" s="8"/>
      <c r="AU274" s="15"/>
      <c r="AV274" s="4"/>
    </row>
    <row r="275" spans="1:48" ht="28.5" customHeight="1" x14ac:dyDescent="0.3">
      <c r="A275" s="8" t="s">
        <v>329</v>
      </c>
      <c r="B275" s="8" t="s">
        <v>329</v>
      </c>
      <c r="C275" s="8" t="s">
        <v>329</v>
      </c>
      <c r="D275" s="16">
        <v>0</v>
      </c>
      <c r="E275" s="5"/>
      <c r="F275" s="16"/>
      <c r="G275" s="5"/>
      <c r="H275" s="16"/>
      <c r="I275" s="5"/>
      <c r="J275" s="16"/>
      <c r="K275" s="5"/>
      <c r="L275" s="16"/>
      <c r="M275" s="6"/>
      <c r="N275" s="8"/>
      <c r="O275" s="8"/>
      <c r="P275" s="8"/>
      <c r="AU275" s="15"/>
      <c r="AV275" s="4"/>
    </row>
    <row r="276" spans="1:48" ht="28.5" customHeight="1" x14ac:dyDescent="0.3">
      <c r="A276" s="8" t="s">
        <v>329</v>
      </c>
      <c r="B276" s="8" t="s">
        <v>329</v>
      </c>
      <c r="C276" s="8" t="s">
        <v>329</v>
      </c>
      <c r="D276" s="16">
        <v>0</v>
      </c>
      <c r="E276" s="5"/>
      <c r="F276" s="16"/>
      <c r="G276" s="5"/>
      <c r="H276" s="16"/>
      <c r="I276" s="5"/>
      <c r="J276" s="16"/>
      <c r="K276" s="5"/>
      <c r="L276" s="16"/>
      <c r="M276" s="6"/>
      <c r="N276" s="8"/>
      <c r="O276" s="8"/>
      <c r="P276" s="8"/>
      <c r="AU276" s="15"/>
      <c r="AV276" s="4"/>
    </row>
    <row r="277" spans="1:48" ht="28.5" customHeight="1" x14ac:dyDescent="0.3">
      <c r="A277" s="8" t="s">
        <v>329</v>
      </c>
      <c r="B277" s="8" t="s">
        <v>329</v>
      </c>
      <c r="C277" s="8" t="s">
        <v>329</v>
      </c>
      <c r="D277" s="16">
        <v>0</v>
      </c>
      <c r="E277" s="5"/>
      <c r="F277" s="16"/>
      <c r="G277" s="5"/>
      <c r="H277" s="16"/>
      <c r="I277" s="5"/>
      <c r="J277" s="16"/>
      <c r="K277" s="5"/>
      <c r="L277" s="16"/>
      <c r="M277" s="6"/>
      <c r="N277" s="8"/>
      <c r="O277" s="8"/>
      <c r="P277" s="8"/>
      <c r="AU277" s="15"/>
      <c r="AV277" s="4"/>
    </row>
    <row r="278" spans="1:48" ht="28.5" customHeight="1" x14ac:dyDescent="0.3">
      <c r="A278" s="8" t="s">
        <v>329</v>
      </c>
      <c r="B278" s="8" t="s">
        <v>329</v>
      </c>
      <c r="C278" s="8" t="s">
        <v>329</v>
      </c>
      <c r="D278" s="16">
        <v>0</v>
      </c>
      <c r="E278" s="5"/>
      <c r="F278" s="16"/>
      <c r="G278" s="5"/>
      <c r="H278" s="16"/>
      <c r="I278" s="5"/>
      <c r="J278" s="16"/>
      <c r="K278" s="5"/>
      <c r="L278" s="16"/>
      <c r="M278" s="6"/>
      <c r="N278" s="8"/>
      <c r="O278" s="8"/>
      <c r="P278" s="8"/>
      <c r="AU278" s="15"/>
      <c r="AV278" s="4"/>
    </row>
    <row r="279" spans="1:48" ht="28.5" customHeight="1" x14ac:dyDescent="0.3">
      <c r="A279" s="8" t="s">
        <v>329</v>
      </c>
      <c r="B279" s="8" t="s">
        <v>329</v>
      </c>
      <c r="C279" s="8" t="s">
        <v>329</v>
      </c>
      <c r="D279" s="16">
        <v>0</v>
      </c>
      <c r="E279" s="5"/>
      <c r="F279" s="16"/>
      <c r="G279" s="5"/>
      <c r="H279" s="16"/>
      <c r="I279" s="5"/>
      <c r="J279" s="16"/>
      <c r="K279" s="5"/>
      <c r="L279" s="16"/>
      <c r="M279" s="6"/>
      <c r="N279" s="8"/>
      <c r="O279" s="8"/>
      <c r="P279" s="8"/>
      <c r="AU279" s="15"/>
      <c r="AV279" s="4"/>
    </row>
    <row r="280" spans="1:48" ht="28.5" customHeight="1" x14ac:dyDescent="0.3">
      <c r="A280" s="8" t="s">
        <v>329</v>
      </c>
      <c r="B280" s="8" t="s">
        <v>329</v>
      </c>
      <c r="C280" s="8" t="s">
        <v>329</v>
      </c>
      <c r="D280" s="16">
        <v>0</v>
      </c>
      <c r="E280" s="5"/>
      <c r="F280" s="16"/>
      <c r="G280" s="5"/>
      <c r="H280" s="16"/>
      <c r="I280" s="5"/>
      <c r="J280" s="16"/>
      <c r="K280" s="5"/>
      <c r="L280" s="16"/>
      <c r="M280" s="6"/>
      <c r="N280" s="8"/>
      <c r="O280" s="8"/>
      <c r="P280" s="8"/>
      <c r="AU280" s="15"/>
      <c r="AV280" s="4"/>
    </row>
    <row r="281" spans="1:48" ht="28.5" customHeight="1" x14ac:dyDescent="0.3">
      <c r="A281" s="8" t="s">
        <v>329</v>
      </c>
      <c r="B281" s="8" t="s">
        <v>329</v>
      </c>
      <c r="C281" s="8" t="s">
        <v>329</v>
      </c>
      <c r="D281" s="16">
        <v>0</v>
      </c>
      <c r="E281" s="5"/>
      <c r="F281" s="16"/>
      <c r="G281" s="5"/>
      <c r="H281" s="16"/>
      <c r="I281" s="5"/>
      <c r="J281" s="16"/>
      <c r="K281" s="5"/>
      <c r="L281" s="16"/>
      <c r="M281" s="6"/>
      <c r="N281" s="8"/>
      <c r="O281" s="8"/>
      <c r="P281" s="8"/>
      <c r="AU281" s="15"/>
      <c r="AV281" s="4"/>
    </row>
    <row r="282" spans="1:48" ht="28.5" customHeight="1" x14ac:dyDescent="0.3">
      <c r="A282" s="8"/>
      <c r="B282" s="8"/>
      <c r="C282" s="8"/>
      <c r="D282" s="16"/>
      <c r="E282" s="5"/>
      <c r="F282" s="16"/>
      <c r="G282" s="5"/>
      <c r="H282" s="16"/>
      <c r="I282" s="5"/>
      <c r="J282" s="16"/>
      <c r="K282" s="5"/>
      <c r="L282" s="16"/>
      <c r="M282" s="6"/>
      <c r="N282" s="8"/>
      <c r="O282" s="8"/>
      <c r="P282" s="8"/>
      <c r="AU282" s="15"/>
      <c r="AV282" s="4"/>
    </row>
    <row r="283" spans="1:48" ht="28.5" customHeight="1" x14ac:dyDescent="0.3">
      <c r="A283" s="8"/>
      <c r="B283" s="8"/>
      <c r="C283" s="8"/>
      <c r="D283" s="16"/>
      <c r="E283" s="5"/>
      <c r="F283" s="16"/>
      <c r="G283" s="5"/>
      <c r="H283" s="16"/>
      <c r="I283" s="5"/>
      <c r="J283" s="16"/>
      <c r="K283" s="5"/>
      <c r="L283" s="16"/>
      <c r="M283" s="6"/>
      <c r="N283" s="8"/>
      <c r="O283" s="8"/>
      <c r="P283" s="8"/>
      <c r="AU283" s="15"/>
      <c r="AV283" s="4"/>
    </row>
    <row r="284" spans="1:48" ht="28.5" customHeight="1" x14ac:dyDescent="0.3">
      <c r="A284" s="8" t="s">
        <v>329</v>
      </c>
      <c r="B284" s="8" t="s">
        <v>329</v>
      </c>
      <c r="C284" s="8" t="s">
        <v>329</v>
      </c>
      <c r="D284" s="16">
        <v>0</v>
      </c>
      <c r="E284" s="5"/>
      <c r="F284" s="16"/>
      <c r="G284" s="5"/>
      <c r="H284" s="16"/>
      <c r="I284" s="5"/>
      <c r="J284" s="16"/>
      <c r="K284" s="5"/>
      <c r="L284" s="16"/>
      <c r="M284" s="6"/>
      <c r="N284" s="8"/>
      <c r="O284" s="8"/>
      <c r="P284" s="8"/>
      <c r="AU284" s="15"/>
      <c r="AV284" s="4"/>
    </row>
    <row r="285" spans="1:48" ht="28.5" customHeight="1" x14ac:dyDescent="0.3">
      <c r="A285" s="8" t="s">
        <v>329</v>
      </c>
      <c r="B285" s="8" t="s">
        <v>329</v>
      </c>
      <c r="C285" s="8" t="s">
        <v>329</v>
      </c>
      <c r="D285" s="16">
        <v>0</v>
      </c>
      <c r="E285" s="5"/>
      <c r="F285" s="16"/>
      <c r="G285" s="5"/>
      <c r="H285" s="16"/>
      <c r="I285" s="5"/>
      <c r="J285" s="16"/>
      <c r="K285" s="5"/>
      <c r="L285" s="16"/>
      <c r="M285" s="6"/>
      <c r="N285" s="8"/>
      <c r="O285" s="8"/>
      <c r="P285" s="8"/>
      <c r="AU285" s="15"/>
      <c r="AV285" s="4"/>
    </row>
    <row r="286" spans="1:48" ht="28.5" customHeight="1" x14ac:dyDescent="0.3">
      <c r="A286" s="8" t="s">
        <v>329</v>
      </c>
      <c r="B286" s="8" t="s">
        <v>329</v>
      </c>
      <c r="C286" s="8" t="s">
        <v>329</v>
      </c>
      <c r="D286" s="16">
        <v>0</v>
      </c>
      <c r="E286" s="5"/>
      <c r="F286" s="16"/>
      <c r="G286" s="5"/>
      <c r="H286" s="16"/>
      <c r="I286" s="5"/>
      <c r="J286" s="16"/>
      <c r="K286" s="5"/>
      <c r="L286" s="16"/>
      <c r="M286" s="6"/>
      <c r="N286" s="8"/>
      <c r="O286" s="8"/>
      <c r="P286" s="8"/>
      <c r="AU286" s="15"/>
      <c r="AV286" s="4"/>
    </row>
    <row r="287" spans="1:48" ht="28.5" customHeight="1" x14ac:dyDescent="0.3">
      <c r="A287" s="8" t="s">
        <v>329</v>
      </c>
      <c r="B287" s="8" t="s">
        <v>329</v>
      </c>
      <c r="C287" s="8" t="s">
        <v>329</v>
      </c>
      <c r="D287" s="16">
        <v>0</v>
      </c>
      <c r="E287" s="5"/>
      <c r="F287" s="16"/>
      <c r="G287" s="5"/>
      <c r="H287" s="16"/>
      <c r="I287" s="5"/>
      <c r="J287" s="16"/>
      <c r="K287" s="5"/>
      <c r="L287" s="16"/>
      <c r="M287" s="6"/>
      <c r="N287" s="8"/>
      <c r="O287" s="8"/>
      <c r="P287" s="8"/>
      <c r="AU287" s="15"/>
      <c r="AV287" s="4"/>
    </row>
    <row r="288" spans="1:48" ht="28.5" customHeight="1" x14ac:dyDescent="0.3">
      <c r="A288" s="8" t="s">
        <v>329</v>
      </c>
      <c r="B288" s="8" t="s">
        <v>329</v>
      </c>
      <c r="C288" s="8" t="s">
        <v>329</v>
      </c>
      <c r="D288" s="16">
        <v>0</v>
      </c>
      <c r="E288" s="5"/>
      <c r="F288" s="16"/>
      <c r="G288" s="5"/>
      <c r="H288" s="16"/>
      <c r="I288" s="5"/>
      <c r="J288" s="16"/>
      <c r="K288" s="5"/>
      <c r="L288" s="16"/>
      <c r="M288" s="6"/>
      <c r="N288" s="8"/>
      <c r="O288" s="8"/>
      <c r="P288" s="8"/>
      <c r="AU288" s="15"/>
      <c r="AV288" s="4"/>
    </row>
    <row r="289" spans="1:48" ht="28.5" customHeight="1" x14ac:dyDescent="0.3">
      <c r="A289" s="8" t="s">
        <v>329</v>
      </c>
      <c r="B289" s="8" t="s">
        <v>329</v>
      </c>
      <c r="C289" s="8" t="s">
        <v>329</v>
      </c>
      <c r="D289" s="16">
        <v>0</v>
      </c>
      <c r="E289" s="5"/>
      <c r="F289" s="16"/>
      <c r="G289" s="5"/>
      <c r="H289" s="16"/>
      <c r="I289" s="5"/>
      <c r="J289" s="16"/>
      <c r="K289" s="5"/>
      <c r="L289" s="16"/>
      <c r="M289" s="6"/>
      <c r="N289" s="8"/>
      <c r="O289" s="8"/>
      <c r="P289" s="8"/>
      <c r="AU289" s="15"/>
      <c r="AV289" s="4"/>
    </row>
    <row r="290" spans="1:48" ht="28.5" customHeight="1" x14ac:dyDescent="0.3">
      <c r="A290" s="8" t="s">
        <v>329</v>
      </c>
      <c r="B290" s="8" t="s">
        <v>329</v>
      </c>
      <c r="C290" s="8" t="s">
        <v>329</v>
      </c>
      <c r="D290" s="16">
        <v>0</v>
      </c>
      <c r="E290" s="5"/>
      <c r="F290" s="16"/>
      <c r="G290" s="5"/>
      <c r="H290" s="16"/>
      <c r="I290" s="5"/>
      <c r="J290" s="16"/>
      <c r="K290" s="5"/>
      <c r="L290" s="16"/>
      <c r="M290" s="6"/>
      <c r="N290" s="8"/>
      <c r="O290" s="8"/>
      <c r="P290" s="8"/>
      <c r="AU290" s="15"/>
      <c r="AV290" s="4"/>
    </row>
    <row r="291" spans="1:48" ht="28.5" customHeight="1" x14ac:dyDescent="0.3">
      <c r="A291" s="8" t="s">
        <v>329</v>
      </c>
      <c r="B291" s="8" t="s">
        <v>329</v>
      </c>
      <c r="C291" s="8" t="s">
        <v>329</v>
      </c>
      <c r="D291" s="16">
        <v>0</v>
      </c>
      <c r="E291" s="5"/>
      <c r="F291" s="16"/>
      <c r="G291" s="5"/>
      <c r="H291" s="16"/>
      <c r="I291" s="5"/>
      <c r="J291" s="16"/>
      <c r="K291" s="5"/>
      <c r="L291" s="16"/>
      <c r="M291" s="6"/>
      <c r="N291" s="8"/>
      <c r="O291" s="8"/>
      <c r="P291" s="8"/>
      <c r="AU291" s="15"/>
      <c r="AV291" s="4"/>
    </row>
    <row r="292" spans="1:48" ht="28.5" customHeight="1" x14ac:dyDescent="0.3">
      <c r="A292" s="8" t="s">
        <v>104</v>
      </c>
      <c r="B292" s="8" t="s">
        <v>329</v>
      </c>
      <c r="C292" s="8" t="s">
        <v>329</v>
      </c>
      <c r="D292" s="8" t="s">
        <v>329</v>
      </c>
      <c r="E292" s="17"/>
      <c r="F292" s="16"/>
      <c r="G292" s="16"/>
      <c r="H292" s="16"/>
      <c r="I292" s="16"/>
      <c r="J292" s="16"/>
      <c r="K292" s="13"/>
      <c r="L292" s="16"/>
      <c r="M292" s="8"/>
    </row>
    <row r="293" spans="1:48" s="22" customFormat="1" ht="30" customHeight="1" x14ac:dyDescent="0.3">
      <c r="A293" s="23" t="s">
        <v>273</v>
      </c>
      <c r="B293" s="23" t="s">
        <v>329</v>
      </c>
      <c r="C293" s="24"/>
      <c r="D293" s="24"/>
      <c r="E293" s="25"/>
      <c r="F293" s="25"/>
      <c r="G293" s="25"/>
      <c r="H293" s="25"/>
      <c r="I293" s="25"/>
      <c r="J293" s="25"/>
      <c r="K293" s="25"/>
      <c r="L293" s="25"/>
      <c r="M293" s="24"/>
      <c r="N293" s="26"/>
      <c r="O293" s="26"/>
      <c r="P293" s="26"/>
      <c r="Q293" s="27"/>
      <c r="R293" s="26"/>
      <c r="S293" s="26"/>
      <c r="T293" s="26"/>
      <c r="U293" s="26"/>
      <c r="V293" s="26"/>
      <c r="W293" s="26"/>
      <c r="X293" s="26"/>
      <c r="Y293" s="26"/>
      <c r="Z293" s="26"/>
      <c r="AA293" s="26"/>
      <c r="AB293" s="26"/>
      <c r="AC293" s="26"/>
      <c r="AD293" s="26"/>
      <c r="AE293" s="26"/>
      <c r="AF293" s="26"/>
      <c r="AG293" s="26"/>
      <c r="AH293" s="26"/>
      <c r="AI293" s="26"/>
      <c r="AJ293" s="26"/>
      <c r="AK293" s="26"/>
      <c r="AL293" s="26"/>
      <c r="AM293" s="26"/>
      <c r="AN293" s="26"/>
      <c r="AO293" s="26"/>
      <c r="AP293" s="26"/>
      <c r="AQ293" s="26"/>
      <c r="AR293" s="26"/>
      <c r="AS293" s="26"/>
      <c r="AT293" s="26"/>
      <c r="AU293" s="26"/>
      <c r="AV293" s="26"/>
    </row>
    <row r="294" spans="1:48" s="22" customFormat="1" ht="30" customHeight="1" x14ac:dyDescent="0.3">
      <c r="A294" s="23" t="s">
        <v>54</v>
      </c>
      <c r="B294" s="23" t="s">
        <v>426</v>
      </c>
      <c r="C294" s="23" t="s">
        <v>323</v>
      </c>
      <c r="D294" s="24">
        <v>1</v>
      </c>
      <c r="E294" s="25"/>
      <c r="F294" s="25"/>
      <c r="G294" s="25"/>
      <c r="H294" s="25"/>
      <c r="I294" s="25"/>
      <c r="J294" s="25"/>
      <c r="K294" s="25"/>
      <c r="L294" s="25"/>
      <c r="M294" s="23"/>
      <c r="N294" s="27"/>
      <c r="O294" s="27"/>
      <c r="P294" s="27"/>
      <c r="Q294" s="27"/>
      <c r="R294" s="27"/>
      <c r="S294" s="27"/>
      <c r="T294" s="27"/>
      <c r="U294" s="26"/>
      <c r="V294" s="26"/>
      <c r="W294" s="26"/>
      <c r="X294" s="26"/>
      <c r="Y294" s="26"/>
      <c r="Z294" s="26"/>
      <c r="AA294" s="26"/>
      <c r="AB294" s="26"/>
      <c r="AC294" s="26"/>
      <c r="AD294" s="26"/>
      <c r="AE294" s="26"/>
      <c r="AF294" s="26"/>
      <c r="AG294" s="26"/>
      <c r="AH294" s="26"/>
      <c r="AI294" s="26"/>
      <c r="AJ294" s="26"/>
      <c r="AK294" s="26"/>
      <c r="AL294" s="26"/>
      <c r="AM294" s="26"/>
      <c r="AN294" s="26"/>
      <c r="AO294" s="26"/>
      <c r="AP294" s="26"/>
      <c r="AQ294" s="26"/>
      <c r="AR294" s="27"/>
      <c r="AS294" s="27"/>
      <c r="AT294" s="26"/>
      <c r="AU294" s="27"/>
      <c r="AV294" s="26"/>
    </row>
    <row r="295" spans="1:48" s="22" customFormat="1" ht="30" customHeight="1" x14ac:dyDescent="0.3">
      <c r="A295" s="23" t="s">
        <v>40</v>
      </c>
      <c r="B295" s="23" t="s">
        <v>408</v>
      </c>
      <c r="C295" s="23" t="s">
        <v>323</v>
      </c>
      <c r="D295" s="24">
        <v>2</v>
      </c>
      <c r="E295" s="25"/>
      <c r="F295" s="25"/>
      <c r="G295" s="25"/>
      <c r="H295" s="25"/>
      <c r="I295" s="25"/>
      <c r="J295" s="25"/>
      <c r="K295" s="25"/>
      <c r="L295" s="25"/>
      <c r="M295" s="23"/>
      <c r="N295" s="27"/>
      <c r="O295" s="27"/>
      <c r="P295" s="27"/>
      <c r="Q295" s="27"/>
      <c r="R295" s="27"/>
      <c r="S295" s="27"/>
      <c r="T295" s="27"/>
      <c r="U295" s="26"/>
      <c r="V295" s="26"/>
      <c r="W295" s="26"/>
      <c r="X295" s="26"/>
      <c r="Y295" s="26"/>
      <c r="Z295" s="26"/>
      <c r="AA295" s="26"/>
      <c r="AB295" s="26"/>
      <c r="AC295" s="26"/>
      <c r="AD295" s="26"/>
      <c r="AE295" s="26"/>
      <c r="AF295" s="26"/>
      <c r="AG295" s="26"/>
      <c r="AH295" s="26"/>
      <c r="AI295" s="26"/>
      <c r="AJ295" s="26"/>
      <c r="AK295" s="26"/>
      <c r="AL295" s="26"/>
      <c r="AM295" s="26"/>
      <c r="AN295" s="26"/>
      <c r="AO295" s="26"/>
      <c r="AP295" s="26"/>
      <c r="AQ295" s="26"/>
      <c r="AR295" s="27"/>
      <c r="AS295" s="27"/>
      <c r="AT295" s="26"/>
      <c r="AU295" s="27"/>
      <c r="AV295" s="26"/>
    </row>
    <row r="296" spans="1:48" s="22" customFormat="1" ht="30" customHeight="1" x14ac:dyDescent="0.3">
      <c r="A296" s="23" t="s">
        <v>425</v>
      </c>
      <c r="B296" s="23" t="s">
        <v>410</v>
      </c>
      <c r="C296" s="23" t="s">
        <v>340</v>
      </c>
      <c r="D296" s="24">
        <v>4</v>
      </c>
      <c r="E296" s="25"/>
      <c r="F296" s="25"/>
      <c r="G296" s="25"/>
      <c r="H296" s="25"/>
      <c r="I296" s="25"/>
      <c r="J296" s="25"/>
      <c r="K296" s="25"/>
      <c r="L296" s="25"/>
      <c r="M296" s="23"/>
      <c r="N296" s="27"/>
      <c r="O296" s="27"/>
      <c r="P296" s="27"/>
      <c r="Q296" s="27"/>
      <c r="R296" s="27"/>
      <c r="S296" s="27"/>
      <c r="T296" s="27"/>
      <c r="U296" s="26"/>
      <c r="V296" s="26"/>
      <c r="W296" s="26"/>
      <c r="X296" s="26"/>
      <c r="Y296" s="26"/>
      <c r="Z296" s="26"/>
      <c r="AA296" s="26"/>
      <c r="AB296" s="26"/>
      <c r="AC296" s="26"/>
      <c r="AD296" s="26"/>
      <c r="AE296" s="26"/>
      <c r="AF296" s="26"/>
      <c r="AG296" s="26"/>
      <c r="AH296" s="26"/>
      <c r="AI296" s="26"/>
      <c r="AJ296" s="26"/>
      <c r="AK296" s="26"/>
      <c r="AL296" s="26"/>
      <c r="AM296" s="26"/>
      <c r="AN296" s="26"/>
      <c r="AO296" s="26"/>
      <c r="AP296" s="26"/>
      <c r="AQ296" s="26"/>
      <c r="AR296" s="27"/>
      <c r="AS296" s="27"/>
      <c r="AT296" s="26"/>
      <c r="AU296" s="27"/>
      <c r="AV296" s="26"/>
    </row>
    <row r="297" spans="1:48" s="22" customFormat="1" ht="30" customHeight="1" x14ac:dyDescent="0.3">
      <c r="A297" s="23" t="s">
        <v>443</v>
      </c>
      <c r="B297" s="23" t="s">
        <v>431</v>
      </c>
      <c r="C297" s="23" t="s">
        <v>334</v>
      </c>
      <c r="D297" s="24">
        <v>38</v>
      </c>
      <c r="E297" s="25"/>
      <c r="F297" s="25"/>
      <c r="G297" s="25"/>
      <c r="H297" s="25"/>
      <c r="I297" s="25"/>
      <c r="J297" s="25"/>
      <c r="K297" s="25"/>
      <c r="L297" s="25"/>
      <c r="M297" s="23"/>
      <c r="N297" s="27"/>
      <c r="O297" s="27"/>
      <c r="P297" s="27"/>
      <c r="Q297" s="27"/>
      <c r="R297" s="27"/>
      <c r="S297" s="27"/>
      <c r="T297" s="27"/>
      <c r="U297" s="26"/>
      <c r="V297" s="26"/>
      <c r="W297" s="26"/>
      <c r="X297" s="26"/>
      <c r="Y297" s="26"/>
      <c r="Z297" s="26"/>
      <c r="AA297" s="26"/>
      <c r="AB297" s="26"/>
      <c r="AC297" s="26"/>
      <c r="AD297" s="26"/>
      <c r="AE297" s="26"/>
      <c r="AF297" s="26"/>
      <c r="AG297" s="26"/>
      <c r="AH297" s="26"/>
      <c r="AI297" s="26"/>
      <c r="AJ297" s="26"/>
      <c r="AK297" s="26"/>
      <c r="AL297" s="26"/>
      <c r="AM297" s="26"/>
      <c r="AN297" s="26"/>
      <c r="AO297" s="26"/>
      <c r="AP297" s="26"/>
      <c r="AQ297" s="26"/>
      <c r="AR297" s="27"/>
      <c r="AS297" s="27"/>
      <c r="AT297" s="26"/>
      <c r="AU297" s="27"/>
      <c r="AV297" s="26"/>
    </row>
    <row r="298" spans="1:48" s="22" customFormat="1" ht="30" customHeight="1" x14ac:dyDescent="0.3">
      <c r="A298" s="23" t="s">
        <v>443</v>
      </c>
      <c r="B298" s="23" t="s">
        <v>430</v>
      </c>
      <c r="C298" s="23" t="s">
        <v>334</v>
      </c>
      <c r="D298" s="24">
        <v>17</v>
      </c>
      <c r="E298" s="25"/>
      <c r="F298" s="25"/>
      <c r="G298" s="25"/>
      <c r="H298" s="25"/>
      <c r="I298" s="25"/>
      <c r="J298" s="25"/>
      <c r="K298" s="25"/>
      <c r="L298" s="25"/>
      <c r="M298" s="23"/>
      <c r="N298" s="27"/>
      <c r="O298" s="27"/>
      <c r="P298" s="27"/>
      <c r="Q298" s="27"/>
      <c r="R298" s="27"/>
      <c r="S298" s="27"/>
      <c r="T298" s="27"/>
      <c r="U298" s="26"/>
      <c r="V298" s="26"/>
      <c r="W298" s="26"/>
      <c r="X298" s="26"/>
      <c r="Y298" s="26"/>
      <c r="Z298" s="26"/>
      <c r="AA298" s="26"/>
      <c r="AB298" s="26"/>
      <c r="AC298" s="26"/>
      <c r="AD298" s="26"/>
      <c r="AE298" s="26"/>
      <c r="AF298" s="26"/>
      <c r="AG298" s="26"/>
      <c r="AH298" s="26"/>
      <c r="AI298" s="26"/>
      <c r="AJ298" s="26"/>
      <c r="AK298" s="26"/>
      <c r="AL298" s="26"/>
      <c r="AM298" s="26"/>
      <c r="AN298" s="26"/>
      <c r="AO298" s="26"/>
      <c r="AP298" s="26"/>
      <c r="AQ298" s="26"/>
      <c r="AR298" s="27"/>
      <c r="AS298" s="27"/>
      <c r="AT298" s="26"/>
      <c r="AU298" s="27"/>
      <c r="AV298" s="26"/>
    </row>
    <row r="299" spans="1:48" s="22" customFormat="1" ht="30" customHeight="1" x14ac:dyDescent="0.3">
      <c r="A299" s="23" t="s">
        <v>417</v>
      </c>
      <c r="B299" s="23" t="s">
        <v>272</v>
      </c>
      <c r="C299" s="23" t="s">
        <v>327</v>
      </c>
      <c r="D299" s="24">
        <v>1</v>
      </c>
      <c r="E299" s="25"/>
      <c r="F299" s="25"/>
      <c r="G299" s="25"/>
      <c r="H299" s="25"/>
      <c r="I299" s="25"/>
      <c r="J299" s="25"/>
      <c r="K299" s="25"/>
      <c r="L299" s="25"/>
      <c r="M299" s="23"/>
      <c r="N299" s="27"/>
      <c r="O299" s="27"/>
      <c r="P299" s="27"/>
      <c r="Q299" s="27"/>
      <c r="R299" s="27"/>
      <c r="S299" s="27"/>
      <c r="T299" s="27"/>
      <c r="U299" s="26"/>
      <c r="V299" s="26"/>
      <c r="W299" s="26"/>
      <c r="X299" s="26"/>
      <c r="Y299" s="26"/>
      <c r="Z299" s="26"/>
      <c r="AA299" s="26"/>
      <c r="AB299" s="26"/>
      <c r="AC299" s="26"/>
      <c r="AD299" s="26"/>
      <c r="AE299" s="26"/>
      <c r="AF299" s="26"/>
      <c r="AG299" s="26"/>
      <c r="AH299" s="26"/>
      <c r="AI299" s="26"/>
      <c r="AJ299" s="26"/>
      <c r="AK299" s="26"/>
      <c r="AL299" s="26"/>
      <c r="AM299" s="26"/>
      <c r="AN299" s="26"/>
      <c r="AO299" s="26"/>
      <c r="AP299" s="26"/>
      <c r="AQ299" s="26"/>
      <c r="AR299" s="27"/>
      <c r="AS299" s="27"/>
      <c r="AT299" s="26"/>
      <c r="AU299" s="27"/>
      <c r="AV299" s="26"/>
    </row>
    <row r="300" spans="1:48" s="22" customFormat="1" ht="30" customHeight="1" x14ac:dyDescent="0.3">
      <c r="A300" s="23" t="s">
        <v>438</v>
      </c>
      <c r="B300" s="23" t="s">
        <v>434</v>
      </c>
      <c r="C300" s="23" t="s">
        <v>340</v>
      </c>
      <c r="D300" s="24">
        <v>20</v>
      </c>
      <c r="E300" s="25"/>
      <c r="F300" s="25"/>
      <c r="G300" s="25"/>
      <c r="H300" s="25"/>
      <c r="I300" s="25"/>
      <c r="J300" s="25"/>
      <c r="K300" s="25"/>
      <c r="L300" s="25"/>
      <c r="M300" s="23"/>
      <c r="N300" s="27"/>
      <c r="O300" s="27"/>
      <c r="P300" s="27"/>
      <c r="Q300" s="27"/>
      <c r="R300" s="27"/>
      <c r="S300" s="27"/>
      <c r="T300" s="27"/>
      <c r="U300" s="26"/>
      <c r="V300" s="26"/>
      <c r="W300" s="26"/>
      <c r="X300" s="26"/>
      <c r="Y300" s="26"/>
      <c r="Z300" s="26"/>
      <c r="AA300" s="26"/>
      <c r="AB300" s="26"/>
      <c r="AC300" s="26"/>
      <c r="AD300" s="26"/>
      <c r="AE300" s="26"/>
      <c r="AF300" s="26"/>
      <c r="AG300" s="26"/>
      <c r="AH300" s="26"/>
      <c r="AI300" s="26"/>
      <c r="AJ300" s="26"/>
      <c r="AK300" s="26"/>
      <c r="AL300" s="26"/>
      <c r="AM300" s="26"/>
      <c r="AN300" s="26"/>
      <c r="AO300" s="26"/>
      <c r="AP300" s="26"/>
      <c r="AQ300" s="26"/>
      <c r="AR300" s="27"/>
      <c r="AS300" s="27"/>
      <c r="AT300" s="26"/>
      <c r="AU300" s="27"/>
      <c r="AV300" s="26"/>
    </row>
    <row r="301" spans="1:48" s="22" customFormat="1" ht="30" customHeight="1" x14ac:dyDescent="0.3">
      <c r="A301" s="23" t="s">
        <v>438</v>
      </c>
      <c r="B301" s="23" t="s">
        <v>435</v>
      </c>
      <c r="C301" s="23" t="s">
        <v>340</v>
      </c>
      <c r="D301" s="24">
        <v>1</v>
      </c>
      <c r="E301" s="25"/>
      <c r="F301" s="25"/>
      <c r="G301" s="25"/>
      <c r="H301" s="25"/>
      <c r="I301" s="25"/>
      <c r="J301" s="25"/>
      <c r="K301" s="25"/>
      <c r="L301" s="25"/>
      <c r="M301" s="23"/>
      <c r="N301" s="27"/>
      <c r="O301" s="27"/>
      <c r="P301" s="27"/>
      <c r="Q301" s="27"/>
      <c r="R301" s="27"/>
      <c r="S301" s="27"/>
      <c r="T301" s="27"/>
      <c r="U301" s="26"/>
      <c r="V301" s="26"/>
      <c r="W301" s="26"/>
      <c r="X301" s="26"/>
      <c r="Y301" s="26"/>
      <c r="Z301" s="26"/>
      <c r="AA301" s="26"/>
      <c r="AB301" s="26"/>
      <c r="AC301" s="26"/>
      <c r="AD301" s="26"/>
      <c r="AE301" s="26"/>
      <c r="AF301" s="26"/>
      <c r="AG301" s="26"/>
      <c r="AH301" s="26"/>
      <c r="AI301" s="26"/>
      <c r="AJ301" s="26"/>
      <c r="AK301" s="26"/>
      <c r="AL301" s="26"/>
      <c r="AM301" s="26"/>
      <c r="AN301" s="26"/>
      <c r="AO301" s="26"/>
      <c r="AP301" s="26"/>
      <c r="AQ301" s="26"/>
      <c r="AR301" s="27"/>
      <c r="AS301" s="27"/>
      <c r="AT301" s="26"/>
      <c r="AU301" s="27"/>
      <c r="AV301" s="26"/>
    </row>
    <row r="302" spans="1:48" s="22" customFormat="1" ht="30" customHeight="1" x14ac:dyDescent="0.3">
      <c r="A302" s="23" t="s">
        <v>438</v>
      </c>
      <c r="B302" s="23" t="s">
        <v>436</v>
      </c>
      <c r="C302" s="23" t="s">
        <v>340</v>
      </c>
      <c r="D302" s="24">
        <v>6</v>
      </c>
      <c r="E302" s="25"/>
      <c r="F302" s="25"/>
      <c r="G302" s="25"/>
      <c r="H302" s="25"/>
      <c r="I302" s="25"/>
      <c r="J302" s="25"/>
      <c r="K302" s="25"/>
      <c r="L302" s="25"/>
      <c r="M302" s="23"/>
      <c r="N302" s="27"/>
      <c r="O302" s="27"/>
      <c r="P302" s="27"/>
      <c r="Q302" s="27"/>
      <c r="R302" s="27"/>
      <c r="S302" s="27"/>
      <c r="T302" s="27"/>
      <c r="U302" s="26"/>
      <c r="V302" s="26"/>
      <c r="W302" s="26"/>
      <c r="X302" s="26"/>
      <c r="Y302" s="26"/>
      <c r="Z302" s="26"/>
      <c r="AA302" s="26"/>
      <c r="AB302" s="26"/>
      <c r="AC302" s="26"/>
      <c r="AD302" s="26"/>
      <c r="AE302" s="26"/>
      <c r="AF302" s="26"/>
      <c r="AG302" s="26"/>
      <c r="AH302" s="26"/>
      <c r="AI302" s="26"/>
      <c r="AJ302" s="26"/>
      <c r="AK302" s="26"/>
      <c r="AL302" s="26"/>
      <c r="AM302" s="26"/>
      <c r="AN302" s="26"/>
      <c r="AO302" s="26"/>
      <c r="AP302" s="26"/>
      <c r="AQ302" s="26"/>
      <c r="AR302" s="27"/>
      <c r="AS302" s="27"/>
      <c r="AT302" s="26"/>
      <c r="AU302" s="27"/>
      <c r="AV302" s="26"/>
    </row>
    <row r="303" spans="1:48" s="22" customFormat="1" ht="30" customHeight="1" x14ac:dyDescent="0.3">
      <c r="A303" s="23" t="s">
        <v>438</v>
      </c>
      <c r="B303" s="23" t="s">
        <v>433</v>
      </c>
      <c r="C303" s="23" t="s">
        <v>340</v>
      </c>
      <c r="D303" s="24">
        <v>2</v>
      </c>
      <c r="E303" s="25"/>
      <c r="F303" s="25"/>
      <c r="G303" s="25"/>
      <c r="H303" s="25"/>
      <c r="I303" s="25"/>
      <c r="J303" s="25"/>
      <c r="K303" s="25"/>
      <c r="L303" s="25"/>
      <c r="M303" s="23"/>
      <c r="N303" s="27"/>
      <c r="O303" s="27"/>
      <c r="P303" s="27"/>
      <c r="Q303" s="27"/>
      <c r="R303" s="27"/>
      <c r="S303" s="27"/>
      <c r="T303" s="27"/>
      <c r="U303" s="26"/>
      <c r="V303" s="26"/>
      <c r="W303" s="26"/>
      <c r="X303" s="26"/>
      <c r="Y303" s="26"/>
      <c r="Z303" s="26"/>
      <c r="AA303" s="26"/>
      <c r="AB303" s="26"/>
      <c r="AC303" s="26"/>
      <c r="AD303" s="26"/>
      <c r="AE303" s="26"/>
      <c r="AF303" s="26"/>
      <c r="AG303" s="26"/>
      <c r="AH303" s="26"/>
      <c r="AI303" s="26"/>
      <c r="AJ303" s="26"/>
      <c r="AK303" s="26"/>
      <c r="AL303" s="26"/>
      <c r="AM303" s="26"/>
      <c r="AN303" s="26"/>
      <c r="AO303" s="26"/>
      <c r="AP303" s="26"/>
      <c r="AQ303" s="26"/>
      <c r="AR303" s="27"/>
      <c r="AS303" s="27"/>
      <c r="AT303" s="26"/>
      <c r="AU303" s="27"/>
      <c r="AV303" s="26"/>
    </row>
    <row r="304" spans="1:48" s="22" customFormat="1" ht="30" customHeight="1" x14ac:dyDescent="0.3">
      <c r="A304" s="23" t="s">
        <v>438</v>
      </c>
      <c r="B304" s="23" t="s">
        <v>0</v>
      </c>
      <c r="C304" s="23" t="s">
        <v>340</v>
      </c>
      <c r="D304" s="24">
        <v>6</v>
      </c>
      <c r="E304" s="25"/>
      <c r="F304" s="25"/>
      <c r="G304" s="25"/>
      <c r="H304" s="25"/>
      <c r="I304" s="25"/>
      <c r="J304" s="25"/>
      <c r="K304" s="25"/>
      <c r="L304" s="25"/>
      <c r="M304" s="23"/>
      <c r="N304" s="27"/>
      <c r="O304" s="27"/>
      <c r="P304" s="27"/>
      <c r="Q304" s="27"/>
      <c r="R304" s="27"/>
      <c r="S304" s="27"/>
      <c r="T304" s="27"/>
      <c r="U304" s="26"/>
      <c r="V304" s="26"/>
      <c r="W304" s="26"/>
      <c r="X304" s="26"/>
      <c r="Y304" s="26"/>
      <c r="Z304" s="26"/>
      <c r="AA304" s="26"/>
      <c r="AB304" s="26"/>
      <c r="AC304" s="26"/>
      <c r="AD304" s="26"/>
      <c r="AE304" s="26"/>
      <c r="AF304" s="26"/>
      <c r="AG304" s="26"/>
      <c r="AH304" s="26"/>
      <c r="AI304" s="26"/>
      <c r="AJ304" s="26"/>
      <c r="AK304" s="26"/>
      <c r="AL304" s="26"/>
      <c r="AM304" s="26"/>
      <c r="AN304" s="26"/>
      <c r="AO304" s="26"/>
      <c r="AP304" s="26"/>
      <c r="AQ304" s="26"/>
      <c r="AR304" s="27"/>
      <c r="AS304" s="27"/>
      <c r="AT304" s="26"/>
      <c r="AU304" s="27"/>
      <c r="AV304" s="26"/>
    </row>
    <row r="305" spans="1:48" s="22" customFormat="1" ht="30" customHeight="1" x14ac:dyDescent="0.3">
      <c r="A305" s="23" t="s">
        <v>438</v>
      </c>
      <c r="B305" s="23" t="s">
        <v>449</v>
      </c>
      <c r="C305" s="23" t="s">
        <v>340</v>
      </c>
      <c r="D305" s="24">
        <v>1</v>
      </c>
      <c r="E305" s="25"/>
      <c r="F305" s="25"/>
      <c r="G305" s="25"/>
      <c r="H305" s="25"/>
      <c r="I305" s="25"/>
      <c r="J305" s="25"/>
      <c r="K305" s="25"/>
      <c r="L305" s="25"/>
      <c r="M305" s="23"/>
      <c r="N305" s="27"/>
      <c r="O305" s="27"/>
      <c r="P305" s="27"/>
      <c r="Q305" s="27"/>
      <c r="R305" s="27"/>
      <c r="S305" s="27"/>
      <c r="T305" s="27"/>
      <c r="U305" s="26"/>
      <c r="V305" s="26"/>
      <c r="W305" s="26"/>
      <c r="X305" s="26"/>
      <c r="Y305" s="26"/>
      <c r="Z305" s="26"/>
      <c r="AA305" s="26"/>
      <c r="AB305" s="26"/>
      <c r="AC305" s="26"/>
      <c r="AD305" s="26"/>
      <c r="AE305" s="26"/>
      <c r="AF305" s="26"/>
      <c r="AG305" s="26"/>
      <c r="AH305" s="26"/>
      <c r="AI305" s="26"/>
      <c r="AJ305" s="26"/>
      <c r="AK305" s="26"/>
      <c r="AL305" s="26"/>
      <c r="AM305" s="26"/>
      <c r="AN305" s="26"/>
      <c r="AO305" s="26"/>
      <c r="AP305" s="26"/>
      <c r="AQ305" s="26"/>
      <c r="AR305" s="27"/>
      <c r="AS305" s="27"/>
      <c r="AT305" s="26"/>
      <c r="AU305" s="27"/>
      <c r="AV305" s="26"/>
    </row>
    <row r="306" spans="1:48" s="22" customFormat="1" ht="30" customHeight="1" x14ac:dyDescent="0.3">
      <c r="A306" s="23" t="s">
        <v>47</v>
      </c>
      <c r="B306" s="23" t="s">
        <v>413</v>
      </c>
      <c r="C306" s="23" t="s">
        <v>334</v>
      </c>
      <c r="D306" s="24">
        <v>14</v>
      </c>
      <c r="E306" s="25"/>
      <c r="F306" s="25"/>
      <c r="G306" s="25"/>
      <c r="H306" s="25"/>
      <c r="I306" s="25"/>
      <c r="J306" s="25"/>
      <c r="K306" s="25"/>
      <c r="L306" s="25"/>
      <c r="M306" s="23"/>
      <c r="N306" s="27"/>
      <c r="O306" s="27"/>
      <c r="P306" s="27"/>
      <c r="Q306" s="27"/>
      <c r="R306" s="27"/>
      <c r="S306" s="27"/>
      <c r="T306" s="27"/>
      <c r="U306" s="26"/>
      <c r="V306" s="26"/>
      <c r="W306" s="26"/>
      <c r="X306" s="26"/>
      <c r="Y306" s="26"/>
      <c r="Z306" s="26"/>
      <c r="AA306" s="26"/>
      <c r="AB306" s="26"/>
      <c r="AC306" s="26"/>
      <c r="AD306" s="26"/>
      <c r="AE306" s="26"/>
      <c r="AF306" s="26"/>
      <c r="AG306" s="26"/>
      <c r="AH306" s="26"/>
      <c r="AI306" s="26"/>
      <c r="AJ306" s="26"/>
      <c r="AK306" s="26"/>
      <c r="AL306" s="26"/>
      <c r="AM306" s="26"/>
      <c r="AN306" s="26"/>
      <c r="AO306" s="26"/>
      <c r="AP306" s="26"/>
      <c r="AQ306" s="26"/>
      <c r="AR306" s="27"/>
      <c r="AS306" s="27"/>
      <c r="AT306" s="26"/>
      <c r="AU306" s="27"/>
      <c r="AV306" s="26"/>
    </row>
    <row r="307" spans="1:48" s="22" customFormat="1" ht="30" customHeight="1" x14ac:dyDescent="0.3">
      <c r="A307" s="23" t="s">
        <v>47</v>
      </c>
      <c r="B307" s="23" t="s">
        <v>437</v>
      </c>
      <c r="C307" s="23" t="s">
        <v>340</v>
      </c>
      <c r="D307" s="24">
        <v>20</v>
      </c>
      <c r="E307" s="25"/>
      <c r="F307" s="25"/>
      <c r="G307" s="25"/>
      <c r="H307" s="25"/>
      <c r="I307" s="25"/>
      <c r="J307" s="25"/>
      <c r="K307" s="25"/>
      <c r="L307" s="25"/>
      <c r="M307" s="23"/>
      <c r="N307" s="27"/>
      <c r="O307" s="27"/>
      <c r="P307" s="27"/>
      <c r="Q307" s="27"/>
      <c r="R307" s="27"/>
      <c r="S307" s="27"/>
      <c r="T307" s="27"/>
      <c r="U307" s="26"/>
      <c r="V307" s="26"/>
      <c r="W307" s="26"/>
      <c r="X307" s="26"/>
      <c r="Y307" s="26"/>
      <c r="Z307" s="26"/>
      <c r="AA307" s="26"/>
      <c r="AB307" s="26"/>
      <c r="AC307" s="26"/>
      <c r="AD307" s="26"/>
      <c r="AE307" s="26"/>
      <c r="AF307" s="26"/>
      <c r="AG307" s="26"/>
      <c r="AH307" s="26"/>
      <c r="AI307" s="26"/>
      <c r="AJ307" s="26"/>
      <c r="AK307" s="26"/>
      <c r="AL307" s="26"/>
      <c r="AM307" s="26"/>
      <c r="AN307" s="26"/>
      <c r="AO307" s="26"/>
      <c r="AP307" s="26"/>
      <c r="AQ307" s="26"/>
      <c r="AR307" s="27"/>
      <c r="AS307" s="27"/>
      <c r="AT307" s="26"/>
      <c r="AU307" s="27"/>
      <c r="AV307" s="26"/>
    </row>
    <row r="308" spans="1:48" s="22" customFormat="1" ht="30" customHeight="1" x14ac:dyDescent="0.3">
      <c r="A308" s="23" t="s">
        <v>56</v>
      </c>
      <c r="B308" s="23" t="s">
        <v>414</v>
      </c>
      <c r="C308" s="23" t="s">
        <v>340</v>
      </c>
      <c r="D308" s="24">
        <v>8</v>
      </c>
      <c r="E308" s="25"/>
      <c r="F308" s="25"/>
      <c r="G308" s="25"/>
      <c r="H308" s="25"/>
      <c r="I308" s="25"/>
      <c r="J308" s="25"/>
      <c r="K308" s="25"/>
      <c r="L308" s="25"/>
      <c r="M308" s="23"/>
      <c r="N308" s="27"/>
      <c r="O308" s="27"/>
      <c r="P308" s="27"/>
      <c r="Q308" s="27"/>
      <c r="R308" s="27"/>
      <c r="S308" s="27"/>
      <c r="T308" s="27"/>
      <c r="U308" s="26"/>
      <c r="V308" s="26"/>
      <c r="W308" s="26"/>
      <c r="X308" s="26"/>
      <c r="Y308" s="26"/>
      <c r="Z308" s="26"/>
      <c r="AA308" s="26"/>
      <c r="AB308" s="26"/>
      <c r="AC308" s="26"/>
      <c r="AD308" s="26"/>
      <c r="AE308" s="26"/>
      <c r="AF308" s="26"/>
      <c r="AG308" s="26"/>
      <c r="AH308" s="26"/>
      <c r="AI308" s="26"/>
      <c r="AJ308" s="26"/>
      <c r="AK308" s="26"/>
      <c r="AL308" s="26"/>
      <c r="AM308" s="26"/>
      <c r="AN308" s="26"/>
      <c r="AO308" s="26"/>
      <c r="AP308" s="26"/>
      <c r="AQ308" s="26"/>
      <c r="AR308" s="27"/>
      <c r="AS308" s="27"/>
      <c r="AT308" s="26"/>
      <c r="AU308" s="27"/>
      <c r="AV308" s="26"/>
    </row>
    <row r="309" spans="1:48" s="22" customFormat="1" ht="30" customHeight="1" x14ac:dyDescent="0.3">
      <c r="A309" s="23" t="s">
        <v>57</v>
      </c>
      <c r="B309" s="23" t="s">
        <v>411</v>
      </c>
      <c r="C309" s="23" t="s">
        <v>340</v>
      </c>
      <c r="D309" s="24">
        <v>4</v>
      </c>
      <c r="E309" s="25"/>
      <c r="F309" s="25"/>
      <c r="G309" s="25"/>
      <c r="H309" s="25"/>
      <c r="I309" s="25"/>
      <c r="J309" s="25"/>
      <c r="K309" s="25"/>
      <c r="L309" s="25"/>
      <c r="M309" s="23"/>
      <c r="N309" s="27"/>
      <c r="O309" s="27"/>
      <c r="P309" s="27"/>
      <c r="Q309" s="27"/>
      <c r="R309" s="27"/>
      <c r="S309" s="27"/>
      <c r="T309" s="27"/>
      <c r="U309" s="26"/>
      <c r="V309" s="26"/>
      <c r="W309" s="26"/>
      <c r="X309" s="26"/>
      <c r="Y309" s="26"/>
      <c r="Z309" s="26"/>
      <c r="AA309" s="26"/>
      <c r="AB309" s="26"/>
      <c r="AC309" s="26"/>
      <c r="AD309" s="26"/>
      <c r="AE309" s="26"/>
      <c r="AF309" s="26"/>
      <c r="AG309" s="26"/>
      <c r="AH309" s="26"/>
      <c r="AI309" s="26"/>
      <c r="AJ309" s="26"/>
      <c r="AK309" s="26"/>
      <c r="AL309" s="26"/>
      <c r="AM309" s="26"/>
      <c r="AN309" s="26"/>
      <c r="AO309" s="26"/>
      <c r="AP309" s="26"/>
      <c r="AQ309" s="26"/>
      <c r="AR309" s="27"/>
      <c r="AS309" s="27"/>
      <c r="AT309" s="26"/>
      <c r="AU309" s="27"/>
      <c r="AV309" s="26"/>
    </row>
    <row r="310" spans="1:48" s="22" customFormat="1" ht="30" customHeight="1" x14ac:dyDescent="0.3">
      <c r="A310" s="23" t="s">
        <v>57</v>
      </c>
      <c r="B310" s="23" t="s">
        <v>409</v>
      </c>
      <c r="C310" s="23" t="s">
        <v>340</v>
      </c>
      <c r="D310" s="24">
        <v>1</v>
      </c>
      <c r="E310" s="25"/>
      <c r="F310" s="25"/>
      <c r="G310" s="25"/>
      <c r="H310" s="25"/>
      <c r="I310" s="25"/>
      <c r="J310" s="25"/>
      <c r="K310" s="25"/>
      <c r="L310" s="25"/>
      <c r="M310" s="23"/>
      <c r="N310" s="27"/>
      <c r="O310" s="27"/>
      <c r="P310" s="27"/>
      <c r="Q310" s="27"/>
      <c r="R310" s="27"/>
      <c r="S310" s="27"/>
      <c r="T310" s="27"/>
      <c r="U310" s="26"/>
      <c r="V310" s="26"/>
      <c r="W310" s="26"/>
      <c r="X310" s="26"/>
      <c r="Y310" s="26"/>
      <c r="Z310" s="26"/>
      <c r="AA310" s="26"/>
      <c r="AB310" s="26"/>
      <c r="AC310" s="26"/>
      <c r="AD310" s="26"/>
      <c r="AE310" s="26"/>
      <c r="AF310" s="26"/>
      <c r="AG310" s="26"/>
      <c r="AH310" s="26"/>
      <c r="AI310" s="26"/>
      <c r="AJ310" s="26"/>
      <c r="AK310" s="26"/>
      <c r="AL310" s="26"/>
      <c r="AM310" s="26"/>
      <c r="AN310" s="26"/>
      <c r="AO310" s="26"/>
      <c r="AP310" s="26"/>
      <c r="AQ310" s="26"/>
      <c r="AR310" s="27"/>
      <c r="AS310" s="27"/>
      <c r="AT310" s="26"/>
      <c r="AU310" s="27"/>
      <c r="AV310" s="26"/>
    </row>
    <row r="311" spans="1:48" s="22" customFormat="1" ht="30" customHeight="1" x14ac:dyDescent="0.3">
      <c r="A311" s="23" t="s">
        <v>42</v>
      </c>
      <c r="B311" s="23" t="s">
        <v>329</v>
      </c>
      <c r="C311" s="23" t="s">
        <v>327</v>
      </c>
      <c r="D311" s="24">
        <v>1</v>
      </c>
      <c r="E311" s="25"/>
      <c r="F311" s="25"/>
      <c r="G311" s="25"/>
      <c r="H311" s="25"/>
      <c r="I311" s="25"/>
      <c r="J311" s="25"/>
      <c r="K311" s="25"/>
      <c r="L311" s="25"/>
      <c r="M311" s="23"/>
      <c r="N311" s="27"/>
      <c r="O311" s="27"/>
      <c r="P311" s="27"/>
      <c r="Q311" s="27"/>
      <c r="R311" s="27"/>
      <c r="S311" s="27"/>
      <c r="T311" s="27"/>
      <c r="U311" s="26"/>
      <c r="V311" s="26"/>
      <c r="W311" s="26"/>
      <c r="X311" s="26"/>
      <c r="Y311" s="26"/>
      <c r="Z311" s="26"/>
      <c r="AA311" s="26"/>
      <c r="AB311" s="26"/>
      <c r="AC311" s="26"/>
      <c r="AD311" s="26"/>
      <c r="AE311" s="26"/>
      <c r="AF311" s="26"/>
      <c r="AG311" s="26"/>
      <c r="AH311" s="26"/>
      <c r="AI311" s="26"/>
      <c r="AJ311" s="26"/>
      <c r="AK311" s="26"/>
      <c r="AL311" s="26"/>
      <c r="AM311" s="26"/>
      <c r="AN311" s="26"/>
      <c r="AO311" s="26"/>
      <c r="AP311" s="26"/>
      <c r="AQ311" s="26"/>
      <c r="AR311" s="27"/>
      <c r="AS311" s="27"/>
      <c r="AT311" s="26"/>
      <c r="AU311" s="27"/>
      <c r="AV311" s="26"/>
    </row>
    <row r="312" spans="1:48" s="22" customFormat="1" ht="30" customHeight="1" x14ac:dyDescent="0.3">
      <c r="A312" s="23" t="s">
        <v>52</v>
      </c>
      <c r="B312" s="23" t="s">
        <v>419</v>
      </c>
      <c r="C312" s="23" t="s">
        <v>324</v>
      </c>
      <c r="D312" s="24">
        <v>16</v>
      </c>
      <c r="E312" s="25"/>
      <c r="F312" s="25"/>
      <c r="G312" s="25"/>
      <c r="H312" s="25"/>
      <c r="I312" s="25"/>
      <c r="J312" s="25"/>
      <c r="K312" s="25"/>
      <c r="L312" s="25"/>
      <c r="M312" s="23"/>
      <c r="N312" s="27"/>
      <c r="O312" s="27"/>
      <c r="P312" s="27"/>
      <c r="Q312" s="27"/>
      <c r="R312" s="27"/>
      <c r="S312" s="27"/>
      <c r="T312" s="27"/>
      <c r="U312" s="26"/>
      <c r="V312" s="26"/>
      <c r="W312" s="26"/>
      <c r="X312" s="26"/>
      <c r="Y312" s="26"/>
      <c r="Z312" s="26"/>
      <c r="AA312" s="26"/>
      <c r="AB312" s="26"/>
      <c r="AC312" s="26"/>
      <c r="AD312" s="26"/>
      <c r="AE312" s="26"/>
      <c r="AF312" s="26"/>
      <c r="AG312" s="26"/>
      <c r="AH312" s="26"/>
      <c r="AI312" s="26"/>
      <c r="AJ312" s="26"/>
      <c r="AK312" s="26"/>
      <c r="AL312" s="26"/>
      <c r="AM312" s="26"/>
      <c r="AN312" s="26"/>
      <c r="AO312" s="26"/>
      <c r="AP312" s="26"/>
      <c r="AQ312" s="26"/>
      <c r="AR312" s="27"/>
      <c r="AS312" s="27"/>
      <c r="AT312" s="26"/>
      <c r="AU312" s="27"/>
      <c r="AV312" s="26"/>
    </row>
    <row r="313" spans="1:48" s="22" customFormat="1" ht="30" customHeight="1" x14ac:dyDescent="0.3">
      <c r="A313" s="23" t="s">
        <v>52</v>
      </c>
      <c r="B313" s="23" t="s">
        <v>418</v>
      </c>
      <c r="C313" s="23" t="s">
        <v>324</v>
      </c>
      <c r="D313" s="24">
        <v>8</v>
      </c>
      <c r="E313" s="25"/>
      <c r="F313" s="25"/>
      <c r="G313" s="25"/>
      <c r="H313" s="25"/>
      <c r="I313" s="25"/>
      <c r="J313" s="25"/>
      <c r="K313" s="25"/>
      <c r="L313" s="25"/>
      <c r="M313" s="23"/>
      <c r="N313" s="27"/>
      <c r="O313" s="27"/>
      <c r="P313" s="27"/>
      <c r="Q313" s="27"/>
      <c r="R313" s="27"/>
      <c r="S313" s="27"/>
      <c r="T313" s="27"/>
      <c r="U313" s="26"/>
      <c r="V313" s="26"/>
      <c r="W313" s="26"/>
      <c r="X313" s="26"/>
      <c r="Y313" s="26"/>
      <c r="Z313" s="26"/>
      <c r="AA313" s="26"/>
      <c r="AB313" s="26"/>
      <c r="AC313" s="26"/>
      <c r="AD313" s="26"/>
      <c r="AE313" s="26"/>
      <c r="AF313" s="26"/>
      <c r="AG313" s="26"/>
      <c r="AH313" s="26"/>
      <c r="AI313" s="26"/>
      <c r="AJ313" s="26"/>
      <c r="AK313" s="26"/>
      <c r="AL313" s="26"/>
      <c r="AM313" s="26"/>
      <c r="AN313" s="26"/>
      <c r="AO313" s="26"/>
      <c r="AP313" s="26"/>
      <c r="AQ313" s="26"/>
      <c r="AR313" s="27"/>
      <c r="AS313" s="27"/>
      <c r="AT313" s="26"/>
      <c r="AU313" s="27"/>
      <c r="AV313" s="26"/>
    </row>
    <row r="314" spans="1:48" s="22" customFormat="1" ht="30" customHeight="1" x14ac:dyDescent="0.3">
      <c r="A314" s="23" t="s">
        <v>43</v>
      </c>
      <c r="B314" s="23" t="s">
        <v>407</v>
      </c>
      <c r="C314" s="23" t="s">
        <v>324</v>
      </c>
      <c r="D314" s="24">
        <v>4</v>
      </c>
      <c r="E314" s="25"/>
      <c r="F314" s="25"/>
      <c r="G314" s="25"/>
      <c r="H314" s="25"/>
      <c r="I314" s="25"/>
      <c r="J314" s="25"/>
      <c r="K314" s="25"/>
      <c r="L314" s="25"/>
      <c r="M314" s="23"/>
      <c r="N314" s="27"/>
      <c r="O314" s="27"/>
      <c r="P314" s="27"/>
      <c r="Q314" s="27"/>
      <c r="R314" s="27"/>
      <c r="S314" s="27"/>
      <c r="T314" s="27"/>
      <c r="U314" s="26"/>
      <c r="V314" s="26"/>
      <c r="W314" s="26"/>
      <c r="X314" s="26"/>
      <c r="Y314" s="26"/>
      <c r="Z314" s="26"/>
      <c r="AA314" s="26"/>
      <c r="AB314" s="26"/>
      <c r="AC314" s="26"/>
      <c r="AD314" s="26"/>
      <c r="AE314" s="26"/>
      <c r="AF314" s="26"/>
      <c r="AG314" s="26"/>
      <c r="AH314" s="26"/>
      <c r="AI314" s="26"/>
      <c r="AJ314" s="26"/>
      <c r="AK314" s="26"/>
      <c r="AL314" s="26"/>
      <c r="AM314" s="26"/>
      <c r="AN314" s="26"/>
      <c r="AO314" s="26"/>
      <c r="AP314" s="26"/>
      <c r="AQ314" s="26"/>
      <c r="AR314" s="27"/>
      <c r="AS314" s="27"/>
      <c r="AT314" s="26"/>
      <c r="AU314" s="27"/>
      <c r="AV314" s="26"/>
    </row>
    <row r="315" spans="1:48" s="22" customFormat="1" ht="30" customHeight="1" x14ac:dyDescent="0.3">
      <c r="A315" s="23" t="s">
        <v>43</v>
      </c>
      <c r="B315" s="23" t="s">
        <v>406</v>
      </c>
      <c r="C315" s="23" t="s">
        <v>324</v>
      </c>
      <c r="D315" s="24">
        <v>4</v>
      </c>
      <c r="E315" s="25"/>
      <c r="F315" s="25"/>
      <c r="G315" s="25"/>
      <c r="H315" s="25"/>
      <c r="I315" s="25"/>
      <c r="J315" s="25"/>
      <c r="K315" s="25"/>
      <c r="L315" s="25"/>
      <c r="M315" s="23"/>
      <c r="N315" s="27"/>
      <c r="O315" s="27"/>
      <c r="P315" s="27"/>
      <c r="Q315" s="27"/>
      <c r="R315" s="27"/>
      <c r="S315" s="27"/>
      <c r="T315" s="27"/>
      <c r="U315" s="26"/>
      <c r="V315" s="26"/>
      <c r="W315" s="26"/>
      <c r="X315" s="26"/>
      <c r="Y315" s="26"/>
      <c r="Z315" s="26"/>
      <c r="AA315" s="26"/>
      <c r="AB315" s="26"/>
      <c r="AC315" s="26"/>
      <c r="AD315" s="26"/>
      <c r="AE315" s="26"/>
      <c r="AF315" s="26"/>
      <c r="AG315" s="26"/>
      <c r="AH315" s="26"/>
      <c r="AI315" s="26"/>
      <c r="AJ315" s="26"/>
      <c r="AK315" s="26"/>
      <c r="AL315" s="26"/>
      <c r="AM315" s="26"/>
      <c r="AN315" s="26"/>
      <c r="AO315" s="26"/>
      <c r="AP315" s="26"/>
      <c r="AQ315" s="26"/>
      <c r="AR315" s="27"/>
      <c r="AS315" s="27"/>
      <c r="AT315" s="26"/>
      <c r="AU315" s="27"/>
      <c r="AV315" s="26"/>
    </row>
    <row r="316" spans="1:48" s="22" customFormat="1" ht="30" customHeight="1" x14ac:dyDescent="0.3">
      <c r="A316" s="23" t="s">
        <v>160</v>
      </c>
      <c r="B316" s="23" t="s">
        <v>161</v>
      </c>
      <c r="C316" s="23" t="s">
        <v>333</v>
      </c>
      <c r="D316" s="24">
        <v>0</v>
      </c>
      <c r="E316" s="25"/>
      <c r="F316" s="25"/>
      <c r="G316" s="25"/>
      <c r="H316" s="25"/>
      <c r="I316" s="25"/>
      <c r="J316" s="25"/>
      <c r="K316" s="25"/>
      <c r="L316" s="25"/>
      <c r="M316" s="23"/>
      <c r="N316" s="27"/>
      <c r="O316" s="27"/>
      <c r="P316" s="27"/>
      <c r="Q316" s="27"/>
      <c r="R316" s="27"/>
      <c r="S316" s="27"/>
      <c r="T316" s="27"/>
      <c r="U316" s="26"/>
      <c r="V316" s="26"/>
      <c r="W316" s="26"/>
      <c r="X316" s="26"/>
      <c r="Y316" s="26"/>
      <c r="Z316" s="26"/>
      <c r="AA316" s="26"/>
      <c r="AB316" s="26"/>
      <c r="AC316" s="26"/>
      <c r="AD316" s="26"/>
      <c r="AE316" s="26"/>
      <c r="AF316" s="26"/>
      <c r="AG316" s="26"/>
      <c r="AH316" s="26"/>
      <c r="AI316" s="26"/>
      <c r="AJ316" s="26"/>
      <c r="AK316" s="26"/>
      <c r="AL316" s="26"/>
      <c r="AM316" s="26"/>
      <c r="AN316" s="26"/>
      <c r="AO316" s="26"/>
      <c r="AP316" s="26"/>
      <c r="AQ316" s="26"/>
      <c r="AR316" s="27"/>
      <c r="AS316" s="27"/>
      <c r="AT316" s="26"/>
      <c r="AU316" s="27"/>
      <c r="AV316" s="26"/>
    </row>
    <row r="317" spans="1:48" s="22" customFormat="1" ht="30" customHeight="1" x14ac:dyDescent="0.3">
      <c r="A317" s="23" t="s">
        <v>55</v>
      </c>
      <c r="B317" s="23" t="s">
        <v>161</v>
      </c>
      <c r="C317" s="23" t="s">
        <v>333</v>
      </c>
      <c r="D317" s="24">
        <v>0</v>
      </c>
      <c r="E317" s="25"/>
      <c r="F317" s="25"/>
      <c r="G317" s="25"/>
      <c r="H317" s="25"/>
      <c r="I317" s="25"/>
      <c r="J317" s="25"/>
      <c r="K317" s="25"/>
      <c r="L317" s="25"/>
      <c r="M317" s="23"/>
      <c r="N317" s="27"/>
      <c r="O317" s="27"/>
      <c r="P317" s="27"/>
      <c r="Q317" s="27"/>
      <c r="R317" s="27"/>
      <c r="S317" s="27"/>
      <c r="T317" s="27"/>
      <c r="U317" s="26"/>
      <c r="V317" s="26"/>
      <c r="W317" s="26"/>
      <c r="X317" s="26"/>
      <c r="Y317" s="26"/>
      <c r="Z317" s="26"/>
      <c r="AA317" s="26"/>
      <c r="AB317" s="26"/>
      <c r="AC317" s="26"/>
      <c r="AD317" s="26"/>
      <c r="AE317" s="26"/>
      <c r="AF317" s="26"/>
      <c r="AG317" s="26"/>
      <c r="AH317" s="26"/>
      <c r="AI317" s="26"/>
      <c r="AJ317" s="26"/>
      <c r="AK317" s="26"/>
      <c r="AL317" s="26"/>
      <c r="AM317" s="26"/>
      <c r="AN317" s="26"/>
      <c r="AO317" s="26"/>
      <c r="AP317" s="26"/>
      <c r="AQ317" s="26"/>
      <c r="AR317" s="27"/>
      <c r="AS317" s="27"/>
      <c r="AT317" s="26"/>
      <c r="AU317" s="27"/>
      <c r="AV317" s="26"/>
    </row>
    <row r="318" spans="1:48" s="22" customFormat="1" ht="30" customHeight="1" x14ac:dyDescent="0.3">
      <c r="A318" s="23" t="s">
        <v>58</v>
      </c>
      <c r="B318" s="23" t="s">
        <v>161</v>
      </c>
      <c r="C318" s="23" t="s">
        <v>333</v>
      </c>
      <c r="D318" s="24">
        <v>0</v>
      </c>
      <c r="E318" s="25"/>
      <c r="F318" s="25"/>
      <c r="G318" s="25"/>
      <c r="H318" s="25"/>
      <c r="I318" s="25"/>
      <c r="J318" s="25"/>
      <c r="K318" s="25"/>
      <c r="L318" s="25"/>
      <c r="M318" s="23"/>
      <c r="N318" s="27"/>
      <c r="O318" s="27"/>
      <c r="P318" s="27"/>
      <c r="Q318" s="27"/>
      <c r="R318" s="27"/>
      <c r="S318" s="27"/>
      <c r="T318" s="27"/>
      <c r="U318" s="26"/>
      <c r="V318" s="26"/>
      <c r="W318" s="26"/>
      <c r="X318" s="26"/>
      <c r="Y318" s="26"/>
      <c r="Z318" s="26"/>
      <c r="AA318" s="26"/>
      <c r="AB318" s="26"/>
      <c r="AC318" s="26"/>
      <c r="AD318" s="26"/>
      <c r="AE318" s="26"/>
      <c r="AF318" s="26"/>
      <c r="AG318" s="26"/>
      <c r="AH318" s="26"/>
      <c r="AI318" s="26"/>
      <c r="AJ318" s="26"/>
      <c r="AK318" s="26"/>
      <c r="AL318" s="26"/>
      <c r="AM318" s="26"/>
      <c r="AN318" s="26"/>
      <c r="AO318" s="26"/>
      <c r="AP318" s="26"/>
      <c r="AQ318" s="26"/>
      <c r="AR318" s="27"/>
      <c r="AS318" s="27"/>
      <c r="AT318" s="26"/>
      <c r="AU318" s="27"/>
      <c r="AV318" s="26"/>
    </row>
    <row r="319" spans="1:48" s="22" customFormat="1" ht="30" customHeight="1" x14ac:dyDescent="0.3">
      <c r="A319" s="23" t="s">
        <v>423</v>
      </c>
      <c r="B319" s="23" t="s">
        <v>161</v>
      </c>
      <c r="C319" s="23" t="s">
        <v>333</v>
      </c>
      <c r="D319" s="24">
        <v>0</v>
      </c>
      <c r="E319" s="25"/>
      <c r="F319" s="25"/>
      <c r="G319" s="25"/>
      <c r="H319" s="25"/>
      <c r="I319" s="25"/>
      <c r="J319" s="25"/>
      <c r="K319" s="25"/>
      <c r="L319" s="25"/>
      <c r="M319" s="23"/>
      <c r="N319" s="27"/>
      <c r="O319" s="27"/>
      <c r="P319" s="27"/>
      <c r="Q319" s="27"/>
      <c r="R319" s="27"/>
      <c r="S319" s="27"/>
      <c r="T319" s="27"/>
      <c r="U319" s="26"/>
      <c r="V319" s="26"/>
      <c r="W319" s="26"/>
      <c r="X319" s="26"/>
      <c r="Y319" s="26"/>
      <c r="Z319" s="26"/>
      <c r="AA319" s="26"/>
      <c r="AB319" s="26"/>
      <c r="AC319" s="26"/>
      <c r="AD319" s="26"/>
      <c r="AE319" s="26"/>
      <c r="AF319" s="26"/>
      <c r="AG319" s="26"/>
      <c r="AH319" s="26"/>
      <c r="AI319" s="26"/>
      <c r="AJ319" s="26"/>
      <c r="AK319" s="26"/>
      <c r="AL319" s="26"/>
      <c r="AM319" s="26"/>
      <c r="AN319" s="26"/>
      <c r="AO319" s="26"/>
      <c r="AP319" s="26"/>
      <c r="AQ319" s="26"/>
      <c r="AR319" s="27"/>
      <c r="AS319" s="27"/>
      <c r="AT319" s="26"/>
      <c r="AU319" s="27"/>
      <c r="AV319" s="26"/>
    </row>
    <row r="320" spans="1:48" s="22" customFormat="1" ht="30" customHeight="1" x14ac:dyDescent="0.3">
      <c r="A320" s="23" t="s">
        <v>163</v>
      </c>
      <c r="B320" s="23" t="s">
        <v>156</v>
      </c>
      <c r="C320" s="23" t="s">
        <v>327</v>
      </c>
      <c r="D320" s="24">
        <v>1</v>
      </c>
      <c r="E320" s="25"/>
      <c r="F320" s="25"/>
      <c r="G320" s="25"/>
      <c r="H320" s="25"/>
      <c r="I320" s="25"/>
      <c r="J320" s="25"/>
      <c r="K320" s="25"/>
      <c r="L320" s="25"/>
      <c r="M320" s="23"/>
      <c r="N320" s="27"/>
      <c r="O320" s="27"/>
      <c r="P320" s="27"/>
      <c r="Q320" s="27"/>
      <c r="R320" s="27"/>
      <c r="S320" s="27"/>
      <c r="T320" s="27"/>
      <c r="U320" s="26"/>
      <c r="V320" s="26"/>
      <c r="W320" s="26"/>
      <c r="X320" s="26"/>
      <c r="Y320" s="26"/>
      <c r="Z320" s="26"/>
      <c r="AA320" s="26"/>
      <c r="AB320" s="26"/>
      <c r="AC320" s="26"/>
      <c r="AD320" s="26"/>
      <c r="AE320" s="26"/>
      <c r="AF320" s="26"/>
      <c r="AG320" s="26"/>
      <c r="AH320" s="26"/>
      <c r="AI320" s="26"/>
      <c r="AJ320" s="26"/>
      <c r="AK320" s="26"/>
      <c r="AL320" s="26"/>
      <c r="AM320" s="26"/>
      <c r="AN320" s="26"/>
      <c r="AO320" s="26"/>
      <c r="AP320" s="26"/>
      <c r="AQ320" s="26"/>
      <c r="AR320" s="27"/>
      <c r="AS320" s="27"/>
      <c r="AT320" s="26"/>
      <c r="AU320" s="27"/>
      <c r="AV320" s="26"/>
    </row>
    <row r="321" spans="1:13" s="22" customFormat="1" ht="30" customHeight="1" x14ac:dyDescent="0.3">
      <c r="A321" s="24"/>
      <c r="B321" s="24"/>
      <c r="C321" s="24"/>
      <c r="D321" s="24"/>
      <c r="E321" s="25"/>
      <c r="F321" s="25"/>
      <c r="G321" s="25"/>
      <c r="H321" s="25"/>
      <c r="I321" s="25"/>
      <c r="J321" s="25"/>
      <c r="K321" s="25"/>
      <c r="L321" s="25"/>
      <c r="M321" s="24"/>
    </row>
    <row r="322" spans="1:13" s="22" customFormat="1" ht="30" customHeight="1" x14ac:dyDescent="0.3">
      <c r="A322" s="24"/>
      <c r="B322" s="24"/>
      <c r="C322" s="24"/>
      <c r="D322" s="24"/>
      <c r="E322" s="25"/>
      <c r="F322" s="25"/>
      <c r="G322" s="25"/>
      <c r="H322" s="25"/>
      <c r="I322" s="25"/>
      <c r="J322" s="25"/>
      <c r="K322" s="25"/>
      <c r="L322" s="25"/>
      <c r="M322" s="24"/>
    </row>
    <row r="323" spans="1:13" s="22" customFormat="1" ht="30" customHeight="1" x14ac:dyDescent="0.3">
      <c r="A323" s="24"/>
      <c r="B323" s="24"/>
      <c r="C323" s="24"/>
      <c r="D323" s="24"/>
      <c r="E323" s="25"/>
      <c r="F323" s="25"/>
      <c r="G323" s="25"/>
      <c r="H323" s="25"/>
      <c r="I323" s="25"/>
      <c r="J323" s="25"/>
      <c r="K323" s="25"/>
      <c r="L323" s="25"/>
      <c r="M323" s="24"/>
    </row>
    <row r="324" spans="1:13" s="22" customFormat="1" ht="30" customHeight="1" x14ac:dyDescent="0.3">
      <c r="A324" s="24"/>
      <c r="B324" s="24"/>
      <c r="C324" s="24"/>
      <c r="D324" s="24"/>
      <c r="E324" s="25"/>
      <c r="F324" s="25"/>
      <c r="G324" s="25"/>
      <c r="H324" s="25"/>
      <c r="I324" s="25"/>
      <c r="J324" s="25"/>
      <c r="K324" s="25"/>
      <c r="L324" s="25"/>
      <c r="M324" s="24"/>
    </row>
    <row r="325" spans="1:13" s="22" customFormat="1" ht="30" customHeight="1" x14ac:dyDescent="0.3">
      <c r="A325" s="24"/>
      <c r="B325" s="24"/>
      <c r="C325" s="24"/>
      <c r="D325" s="24"/>
      <c r="E325" s="25"/>
      <c r="F325" s="25"/>
      <c r="G325" s="25"/>
      <c r="H325" s="25"/>
      <c r="I325" s="25"/>
      <c r="J325" s="25"/>
      <c r="K325" s="25"/>
      <c r="L325" s="25"/>
      <c r="M325" s="24"/>
    </row>
    <row r="326" spans="1:13" s="22" customFormat="1" ht="30" customHeight="1" x14ac:dyDescent="0.3">
      <c r="A326" s="24"/>
      <c r="B326" s="24"/>
      <c r="C326" s="24"/>
      <c r="D326" s="24"/>
      <c r="E326" s="25"/>
      <c r="F326" s="25"/>
      <c r="G326" s="25"/>
      <c r="H326" s="25"/>
      <c r="I326" s="25"/>
      <c r="J326" s="25"/>
      <c r="K326" s="25"/>
      <c r="L326" s="25"/>
      <c r="M326" s="24"/>
    </row>
    <row r="327" spans="1:13" s="22" customFormat="1" ht="30" customHeight="1" x14ac:dyDescent="0.3">
      <c r="A327" s="24"/>
      <c r="B327" s="24"/>
      <c r="C327" s="24"/>
      <c r="D327" s="24"/>
      <c r="E327" s="25"/>
      <c r="F327" s="25"/>
      <c r="G327" s="25"/>
      <c r="H327" s="25"/>
      <c r="I327" s="25"/>
      <c r="J327" s="25"/>
      <c r="K327" s="25"/>
      <c r="L327" s="25"/>
      <c r="M327" s="24"/>
    </row>
    <row r="328" spans="1:13" s="22" customFormat="1" ht="30" customHeight="1" x14ac:dyDescent="0.3">
      <c r="A328" s="24"/>
      <c r="B328" s="24"/>
      <c r="C328" s="24"/>
      <c r="D328" s="24"/>
      <c r="E328" s="25"/>
      <c r="F328" s="25"/>
      <c r="G328" s="25"/>
      <c r="H328" s="25"/>
      <c r="I328" s="25"/>
      <c r="J328" s="25"/>
      <c r="K328" s="25"/>
      <c r="L328" s="25"/>
      <c r="M328" s="24"/>
    </row>
    <row r="329" spans="1:13" s="22" customFormat="1" ht="30" customHeight="1" x14ac:dyDescent="0.3">
      <c r="A329" s="24"/>
      <c r="B329" s="24"/>
      <c r="C329" s="24"/>
      <c r="D329" s="24"/>
      <c r="E329" s="25"/>
      <c r="F329" s="25"/>
      <c r="G329" s="25"/>
      <c r="H329" s="25"/>
      <c r="I329" s="25"/>
      <c r="J329" s="25"/>
      <c r="K329" s="25"/>
      <c r="L329" s="25"/>
      <c r="M329" s="24"/>
    </row>
    <row r="330" spans="1:13" s="22" customFormat="1" ht="30" customHeight="1" x14ac:dyDescent="0.3">
      <c r="A330" s="24"/>
      <c r="B330" s="24"/>
      <c r="C330" s="24"/>
      <c r="D330" s="24"/>
      <c r="E330" s="25"/>
      <c r="F330" s="25"/>
      <c r="G330" s="25"/>
      <c r="H330" s="25"/>
      <c r="I330" s="25"/>
      <c r="J330" s="25"/>
      <c r="K330" s="25"/>
      <c r="L330" s="25"/>
      <c r="M330" s="24"/>
    </row>
    <row r="331" spans="1:13" s="22" customFormat="1" ht="30" customHeight="1" x14ac:dyDescent="0.3">
      <c r="A331" s="24"/>
      <c r="B331" s="24"/>
      <c r="C331" s="24"/>
      <c r="D331" s="24"/>
      <c r="E331" s="25"/>
      <c r="F331" s="25"/>
      <c r="G331" s="25"/>
      <c r="H331" s="25"/>
      <c r="I331" s="25"/>
      <c r="J331" s="25"/>
      <c r="K331" s="25"/>
      <c r="L331" s="25"/>
      <c r="M331" s="24"/>
    </row>
    <row r="332" spans="1:13" s="22" customFormat="1" ht="30" customHeight="1" x14ac:dyDescent="0.3">
      <c r="A332" s="24"/>
      <c r="B332" s="24"/>
      <c r="C332" s="24"/>
      <c r="D332" s="24"/>
      <c r="E332" s="25"/>
      <c r="F332" s="25"/>
      <c r="G332" s="25"/>
      <c r="H332" s="25"/>
      <c r="I332" s="25"/>
      <c r="J332" s="25"/>
      <c r="K332" s="25"/>
      <c r="L332" s="25"/>
      <c r="M332" s="24"/>
    </row>
    <row r="333" spans="1:13" s="22" customFormat="1" ht="30" customHeight="1" x14ac:dyDescent="0.3">
      <c r="A333" s="24"/>
      <c r="B333" s="24"/>
      <c r="C333" s="24"/>
      <c r="D333" s="24"/>
      <c r="E333" s="25"/>
      <c r="F333" s="25"/>
      <c r="G333" s="25"/>
      <c r="H333" s="25"/>
      <c r="I333" s="25"/>
      <c r="J333" s="25"/>
      <c r="K333" s="25"/>
      <c r="L333" s="25"/>
      <c r="M333" s="24"/>
    </row>
    <row r="334" spans="1:13" s="22" customFormat="1" ht="30" customHeight="1" x14ac:dyDescent="0.3">
      <c r="A334" s="24"/>
      <c r="B334" s="24"/>
      <c r="C334" s="24"/>
      <c r="D334" s="24"/>
      <c r="E334" s="25"/>
      <c r="F334" s="25"/>
      <c r="G334" s="25"/>
      <c r="H334" s="25"/>
      <c r="I334" s="25"/>
      <c r="J334" s="25"/>
      <c r="K334" s="25"/>
      <c r="L334" s="25"/>
      <c r="M334" s="24"/>
    </row>
    <row r="335" spans="1:13" s="22" customFormat="1" ht="30" customHeight="1" x14ac:dyDescent="0.3">
      <c r="A335" s="24"/>
      <c r="B335" s="24"/>
      <c r="C335" s="24"/>
      <c r="D335" s="24"/>
      <c r="E335" s="25"/>
      <c r="F335" s="25"/>
      <c r="G335" s="25"/>
      <c r="H335" s="25"/>
      <c r="I335" s="25"/>
      <c r="J335" s="25"/>
      <c r="K335" s="25"/>
      <c r="L335" s="25"/>
      <c r="M335" s="24"/>
    </row>
    <row r="336" spans="1:13" s="22" customFormat="1" ht="30" customHeight="1" x14ac:dyDescent="0.3">
      <c r="A336" s="24"/>
      <c r="B336" s="24"/>
      <c r="C336" s="24"/>
      <c r="D336" s="24"/>
      <c r="E336" s="25"/>
      <c r="F336" s="25"/>
      <c r="G336" s="25"/>
      <c r="H336" s="25"/>
      <c r="I336" s="25"/>
      <c r="J336" s="25"/>
      <c r="K336" s="25"/>
      <c r="L336" s="25"/>
      <c r="M336" s="24"/>
    </row>
    <row r="337" spans="1:48" s="22" customFormat="1" ht="30" customHeight="1" x14ac:dyDescent="0.3">
      <c r="A337" s="24"/>
      <c r="B337" s="24"/>
      <c r="C337" s="24"/>
      <c r="D337" s="24"/>
      <c r="E337" s="25"/>
      <c r="F337" s="25"/>
      <c r="G337" s="25"/>
      <c r="H337" s="25"/>
      <c r="I337" s="25"/>
      <c r="J337" s="25"/>
      <c r="K337" s="25"/>
      <c r="L337" s="25"/>
      <c r="M337" s="24"/>
    </row>
    <row r="338" spans="1:48" s="22" customFormat="1" ht="30" customHeight="1" x14ac:dyDescent="0.3">
      <c r="A338" s="24"/>
      <c r="B338" s="24"/>
      <c r="C338" s="24"/>
      <c r="D338" s="24"/>
      <c r="E338" s="25"/>
      <c r="F338" s="25"/>
      <c r="G338" s="25"/>
      <c r="H338" s="25"/>
      <c r="I338" s="25"/>
      <c r="J338" s="25"/>
      <c r="K338" s="25"/>
      <c r="L338" s="25"/>
      <c r="M338" s="24"/>
    </row>
    <row r="339" spans="1:48" s="22" customFormat="1" ht="30" customHeight="1" x14ac:dyDescent="0.3">
      <c r="A339" s="24"/>
      <c r="B339" s="24"/>
      <c r="C339" s="24"/>
      <c r="D339" s="24"/>
      <c r="E339" s="25"/>
      <c r="F339" s="25"/>
      <c r="G339" s="25"/>
      <c r="H339" s="25"/>
      <c r="I339" s="25"/>
      <c r="J339" s="25"/>
      <c r="K339" s="25"/>
      <c r="L339" s="25"/>
      <c r="M339" s="24"/>
    </row>
    <row r="340" spans="1:48" s="22" customFormat="1" ht="30" customHeight="1" x14ac:dyDescent="0.3">
      <c r="A340" s="24"/>
      <c r="B340" s="24"/>
      <c r="C340" s="24"/>
      <c r="D340" s="24"/>
      <c r="E340" s="25"/>
      <c r="F340" s="25"/>
      <c r="G340" s="25"/>
      <c r="H340" s="25"/>
      <c r="I340" s="25"/>
      <c r="J340" s="25"/>
      <c r="K340" s="25"/>
      <c r="L340" s="25"/>
      <c r="M340" s="24"/>
    </row>
    <row r="341" spans="1:48" s="22" customFormat="1" ht="30" customHeight="1" x14ac:dyDescent="0.3">
      <c r="A341" s="24"/>
      <c r="B341" s="24"/>
      <c r="C341" s="24"/>
      <c r="D341" s="24"/>
      <c r="E341" s="25"/>
      <c r="F341" s="25"/>
      <c r="G341" s="25"/>
      <c r="H341" s="25"/>
      <c r="I341" s="25"/>
      <c r="J341" s="25"/>
      <c r="K341" s="25"/>
      <c r="L341" s="25"/>
      <c r="M341" s="24"/>
    </row>
    <row r="342" spans="1:48" s="22" customFormat="1" ht="30" customHeight="1" x14ac:dyDescent="0.3">
      <c r="A342" s="24"/>
      <c r="B342" s="24"/>
      <c r="C342" s="24"/>
      <c r="D342" s="24"/>
      <c r="E342" s="25"/>
      <c r="F342" s="25"/>
      <c r="G342" s="25"/>
      <c r="H342" s="25"/>
      <c r="I342" s="25"/>
      <c r="J342" s="25"/>
      <c r="K342" s="25"/>
      <c r="L342" s="25"/>
      <c r="M342" s="24"/>
    </row>
    <row r="343" spans="1:48" s="22" customFormat="1" ht="30" customHeight="1" x14ac:dyDescent="0.3">
      <c r="A343" s="24"/>
      <c r="B343" s="24"/>
      <c r="C343" s="24"/>
      <c r="D343" s="24"/>
      <c r="E343" s="25"/>
      <c r="F343" s="25"/>
      <c r="G343" s="25"/>
      <c r="H343" s="25"/>
      <c r="I343" s="25"/>
      <c r="J343" s="25"/>
      <c r="K343" s="25"/>
      <c r="L343" s="25"/>
      <c r="M343" s="24"/>
    </row>
    <row r="344" spans="1:48" s="22" customFormat="1" ht="30" customHeight="1" x14ac:dyDescent="0.3">
      <c r="A344" s="23" t="s">
        <v>104</v>
      </c>
      <c r="B344" s="24"/>
      <c r="C344" s="24"/>
      <c r="D344" s="24"/>
      <c r="E344" s="25"/>
      <c r="F344" s="25"/>
      <c r="G344" s="25"/>
      <c r="H344" s="25"/>
      <c r="I344" s="25"/>
      <c r="J344" s="25"/>
      <c r="K344" s="25"/>
      <c r="L344" s="25"/>
      <c r="M344" s="24"/>
    </row>
    <row r="345" spans="1:48" s="22" customFormat="1" ht="30" customHeight="1" x14ac:dyDescent="0.3">
      <c r="A345" s="23" t="s">
        <v>388</v>
      </c>
      <c r="B345" s="23" t="s">
        <v>329</v>
      </c>
      <c r="C345" s="24"/>
      <c r="D345" s="24"/>
      <c r="E345" s="25"/>
      <c r="F345" s="25"/>
      <c r="G345" s="25"/>
      <c r="H345" s="25"/>
      <c r="I345" s="25"/>
      <c r="J345" s="25"/>
      <c r="K345" s="25"/>
      <c r="L345" s="25"/>
      <c r="M345" s="24"/>
      <c r="N345" s="26"/>
      <c r="O345" s="26"/>
      <c r="P345" s="26"/>
      <c r="Q345" s="27"/>
      <c r="R345" s="26"/>
      <c r="S345" s="26"/>
      <c r="T345" s="26"/>
      <c r="U345" s="26"/>
      <c r="V345" s="26"/>
      <c r="W345" s="26"/>
      <c r="X345" s="26"/>
      <c r="Y345" s="26"/>
      <c r="Z345" s="26"/>
      <c r="AA345" s="26"/>
      <c r="AB345" s="26"/>
      <c r="AC345" s="26"/>
      <c r="AD345" s="26"/>
      <c r="AE345" s="26"/>
      <c r="AF345" s="26"/>
      <c r="AG345" s="26"/>
      <c r="AH345" s="26"/>
      <c r="AI345" s="26"/>
      <c r="AJ345" s="26"/>
      <c r="AK345" s="26"/>
      <c r="AL345" s="26"/>
      <c r="AM345" s="26"/>
      <c r="AN345" s="26"/>
      <c r="AO345" s="26"/>
      <c r="AP345" s="26"/>
      <c r="AQ345" s="26"/>
      <c r="AR345" s="26"/>
      <c r="AS345" s="26"/>
      <c r="AT345" s="26"/>
      <c r="AU345" s="26"/>
      <c r="AV345" s="26"/>
    </row>
    <row r="346" spans="1:48" s="22" customFormat="1" ht="30" customHeight="1" x14ac:dyDescent="0.3">
      <c r="A346" s="23" t="s">
        <v>51</v>
      </c>
      <c r="B346" s="23" t="s">
        <v>46</v>
      </c>
      <c r="C346" s="23" t="s">
        <v>334</v>
      </c>
      <c r="D346" s="24">
        <v>12</v>
      </c>
      <c r="E346" s="25"/>
      <c r="F346" s="25"/>
      <c r="G346" s="25"/>
      <c r="H346" s="25"/>
      <c r="I346" s="25"/>
      <c r="J346" s="25"/>
      <c r="K346" s="25"/>
      <c r="L346" s="25"/>
      <c r="M346" s="23"/>
      <c r="N346" s="27"/>
      <c r="O346" s="27"/>
      <c r="P346" s="27"/>
      <c r="Q346" s="27"/>
      <c r="R346" s="27"/>
      <c r="S346" s="27"/>
      <c r="T346" s="27"/>
      <c r="U346" s="26"/>
      <c r="V346" s="26"/>
      <c r="W346" s="26"/>
      <c r="X346" s="26"/>
      <c r="Y346" s="26"/>
      <c r="Z346" s="26"/>
      <c r="AA346" s="26"/>
      <c r="AB346" s="26"/>
      <c r="AC346" s="26"/>
      <c r="AD346" s="26"/>
      <c r="AE346" s="26"/>
      <c r="AF346" s="26"/>
      <c r="AG346" s="26"/>
      <c r="AH346" s="26"/>
      <c r="AI346" s="26"/>
      <c r="AJ346" s="26"/>
      <c r="AK346" s="26"/>
      <c r="AL346" s="26"/>
      <c r="AM346" s="26"/>
      <c r="AN346" s="26"/>
      <c r="AO346" s="26"/>
      <c r="AP346" s="26"/>
      <c r="AQ346" s="26"/>
      <c r="AR346" s="27"/>
      <c r="AS346" s="27"/>
      <c r="AT346" s="26"/>
      <c r="AU346" s="27"/>
      <c r="AV346" s="26"/>
    </row>
    <row r="347" spans="1:48" s="22" customFormat="1" ht="30" customHeight="1" x14ac:dyDescent="0.3">
      <c r="A347" s="23" t="s">
        <v>44</v>
      </c>
      <c r="B347" s="23" t="s">
        <v>62</v>
      </c>
      <c r="C347" s="23" t="s">
        <v>334</v>
      </c>
      <c r="D347" s="24">
        <v>11</v>
      </c>
      <c r="E347" s="25"/>
      <c r="F347" s="25"/>
      <c r="G347" s="25"/>
      <c r="H347" s="25"/>
      <c r="I347" s="25"/>
      <c r="J347" s="25"/>
      <c r="K347" s="25"/>
      <c r="L347" s="25"/>
      <c r="M347" s="23"/>
      <c r="N347" s="27"/>
      <c r="O347" s="27"/>
      <c r="P347" s="27"/>
      <c r="Q347" s="27"/>
      <c r="R347" s="27"/>
      <c r="S347" s="27"/>
      <c r="T347" s="27"/>
      <c r="U347" s="26"/>
      <c r="V347" s="26"/>
      <c r="W347" s="26"/>
      <c r="X347" s="26"/>
      <c r="Y347" s="26"/>
      <c r="Z347" s="26"/>
      <c r="AA347" s="26"/>
      <c r="AB347" s="26"/>
      <c r="AC347" s="26"/>
      <c r="AD347" s="26"/>
      <c r="AE347" s="26"/>
      <c r="AF347" s="26"/>
      <c r="AG347" s="26"/>
      <c r="AH347" s="26"/>
      <c r="AI347" s="26"/>
      <c r="AJ347" s="26"/>
      <c r="AK347" s="26"/>
      <c r="AL347" s="26"/>
      <c r="AM347" s="26"/>
      <c r="AN347" s="26"/>
      <c r="AO347" s="26"/>
      <c r="AP347" s="26"/>
      <c r="AQ347" s="26"/>
      <c r="AR347" s="27"/>
      <c r="AS347" s="27"/>
      <c r="AT347" s="26"/>
      <c r="AU347" s="27"/>
      <c r="AV347" s="26"/>
    </row>
    <row r="348" spans="1:48" s="22" customFormat="1" ht="30" customHeight="1" x14ac:dyDescent="0.3">
      <c r="A348" s="23" t="s">
        <v>421</v>
      </c>
      <c r="B348" s="23" t="s">
        <v>419</v>
      </c>
      <c r="C348" s="23" t="s">
        <v>334</v>
      </c>
      <c r="D348" s="24">
        <v>25</v>
      </c>
      <c r="E348" s="25"/>
      <c r="F348" s="25"/>
      <c r="G348" s="25"/>
      <c r="H348" s="25"/>
      <c r="I348" s="25"/>
      <c r="J348" s="25"/>
      <c r="K348" s="25"/>
      <c r="L348" s="25"/>
      <c r="M348" s="23"/>
      <c r="N348" s="27"/>
      <c r="O348" s="27"/>
      <c r="P348" s="27"/>
      <c r="Q348" s="27"/>
      <c r="R348" s="27"/>
      <c r="S348" s="27"/>
      <c r="T348" s="27"/>
      <c r="U348" s="26"/>
      <c r="V348" s="26"/>
      <c r="W348" s="26"/>
      <c r="X348" s="26"/>
      <c r="Y348" s="26"/>
      <c r="Z348" s="26"/>
      <c r="AA348" s="26"/>
      <c r="AB348" s="26"/>
      <c r="AC348" s="26"/>
      <c r="AD348" s="26"/>
      <c r="AE348" s="26"/>
      <c r="AF348" s="26"/>
      <c r="AG348" s="26"/>
      <c r="AH348" s="26"/>
      <c r="AI348" s="26"/>
      <c r="AJ348" s="26"/>
      <c r="AK348" s="26"/>
      <c r="AL348" s="26"/>
      <c r="AM348" s="26"/>
      <c r="AN348" s="26"/>
      <c r="AO348" s="26"/>
      <c r="AP348" s="26"/>
      <c r="AQ348" s="26"/>
      <c r="AR348" s="27"/>
      <c r="AS348" s="27"/>
      <c r="AT348" s="26"/>
      <c r="AU348" s="27"/>
      <c r="AV348" s="26"/>
    </row>
    <row r="349" spans="1:48" s="22" customFormat="1" ht="30" customHeight="1" x14ac:dyDescent="0.3">
      <c r="A349" s="23" t="s">
        <v>45</v>
      </c>
      <c r="B349" s="23" t="s">
        <v>329</v>
      </c>
      <c r="C349" s="23" t="s">
        <v>323</v>
      </c>
      <c r="D349" s="24">
        <v>2</v>
      </c>
      <c r="E349" s="25"/>
      <c r="F349" s="25"/>
      <c r="G349" s="25"/>
      <c r="H349" s="25"/>
      <c r="I349" s="25"/>
      <c r="J349" s="25"/>
      <c r="K349" s="25"/>
      <c r="L349" s="25"/>
      <c r="M349" s="23"/>
      <c r="N349" s="27"/>
      <c r="O349" s="27"/>
      <c r="P349" s="27"/>
      <c r="Q349" s="27"/>
      <c r="R349" s="27"/>
      <c r="S349" s="27"/>
      <c r="T349" s="27"/>
      <c r="U349" s="26"/>
      <c r="V349" s="26"/>
      <c r="W349" s="26"/>
      <c r="X349" s="26"/>
      <c r="Y349" s="26"/>
      <c r="Z349" s="26"/>
      <c r="AA349" s="26"/>
      <c r="AB349" s="26"/>
      <c r="AC349" s="26"/>
      <c r="AD349" s="26"/>
      <c r="AE349" s="26"/>
      <c r="AF349" s="26"/>
      <c r="AG349" s="26"/>
      <c r="AH349" s="26"/>
      <c r="AI349" s="26"/>
      <c r="AJ349" s="26"/>
      <c r="AK349" s="26"/>
      <c r="AL349" s="26"/>
      <c r="AM349" s="26"/>
      <c r="AN349" s="26"/>
      <c r="AO349" s="26"/>
      <c r="AP349" s="26"/>
      <c r="AQ349" s="26"/>
      <c r="AR349" s="27"/>
      <c r="AS349" s="27"/>
      <c r="AT349" s="26"/>
      <c r="AU349" s="27"/>
      <c r="AV349" s="26"/>
    </row>
    <row r="350" spans="1:48" s="22" customFormat="1" ht="30" customHeight="1" x14ac:dyDescent="0.3">
      <c r="A350" s="23" t="s">
        <v>447</v>
      </c>
      <c r="B350" s="23" t="s">
        <v>59</v>
      </c>
      <c r="C350" s="23" t="s">
        <v>324</v>
      </c>
      <c r="D350" s="24">
        <v>5</v>
      </c>
      <c r="E350" s="25"/>
      <c r="F350" s="25"/>
      <c r="G350" s="25"/>
      <c r="H350" s="25"/>
      <c r="I350" s="25"/>
      <c r="J350" s="25"/>
      <c r="K350" s="25"/>
      <c r="L350" s="25"/>
      <c r="M350" s="23"/>
      <c r="N350" s="27"/>
      <c r="O350" s="27"/>
      <c r="P350" s="27"/>
      <c r="Q350" s="27"/>
      <c r="R350" s="27"/>
      <c r="S350" s="27"/>
      <c r="T350" s="27"/>
      <c r="U350" s="26"/>
      <c r="V350" s="26"/>
      <c r="W350" s="26"/>
      <c r="X350" s="26"/>
      <c r="Y350" s="26"/>
      <c r="Z350" s="26"/>
      <c r="AA350" s="26"/>
      <c r="AB350" s="26"/>
      <c r="AC350" s="26"/>
      <c r="AD350" s="26"/>
      <c r="AE350" s="26"/>
      <c r="AF350" s="26"/>
      <c r="AG350" s="26"/>
      <c r="AH350" s="26"/>
      <c r="AI350" s="26"/>
      <c r="AJ350" s="26"/>
      <c r="AK350" s="26"/>
      <c r="AL350" s="26"/>
      <c r="AM350" s="26"/>
      <c r="AN350" s="26"/>
      <c r="AO350" s="26"/>
      <c r="AP350" s="26"/>
      <c r="AQ350" s="26"/>
      <c r="AR350" s="27"/>
      <c r="AS350" s="27"/>
      <c r="AT350" s="26"/>
      <c r="AU350" s="27"/>
      <c r="AV350" s="26"/>
    </row>
    <row r="351" spans="1:48" s="22" customFormat="1" ht="30" customHeight="1" x14ac:dyDescent="0.3">
      <c r="A351" s="23" t="s">
        <v>43</v>
      </c>
      <c r="B351" s="23" t="s">
        <v>407</v>
      </c>
      <c r="C351" s="23" t="s">
        <v>324</v>
      </c>
      <c r="D351" s="24">
        <v>8</v>
      </c>
      <c r="E351" s="25"/>
      <c r="F351" s="25"/>
      <c r="G351" s="25"/>
      <c r="H351" s="25"/>
      <c r="I351" s="25"/>
      <c r="J351" s="25"/>
      <c r="K351" s="25"/>
      <c r="L351" s="25"/>
      <c r="M351" s="23"/>
      <c r="N351" s="27"/>
      <c r="O351" s="27"/>
      <c r="P351" s="27"/>
      <c r="Q351" s="27"/>
      <c r="R351" s="27"/>
      <c r="S351" s="27"/>
      <c r="T351" s="27"/>
      <c r="U351" s="26"/>
      <c r="V351" s="26"/>
      <c r="W351" s="26"/>
      <c r="X351" s="26"/>
      <c r="Y351" s="26"/>
      <c r="Z351" s="26"/>
      <c r="AA351" s="26"/>
      <c r="AB351" s="26"/>
      <c r="AC351" s="26"/>
      <c r="AD351" s="26"/>
      <c r="AE351" s="26"/>
      <c r="AF351" s="26"/>
      <c r="AG351" s="26"/>
      <c r="AH351" s="26"/>
      <c r="AI351" s="26"/>
      <c r="AJ351" s="26"/>
      <c r="AK351" s="26"/>
      <c r="AL351" s="26"/>
      <c r="AM351" s="26"/>
      <c r="AN351" s="26"/>
      <c r="AO351" s="26"/>
      <c r="AP351" s="26"/>
      <c r="AQ351" s="26"/>
      <c r="AR351" s="27"/>
      <c r="AS351" s="27"/>
      <c r="AT351" s="26"/>
      <c r="AU351" s="27"/>
      <c r="AV351" s="26"/>
    </row>
    <row r="352" spans="1:48" s="22" customFormat="1" ht="30" customHeight="1" x14ac:dyDescent="0.3">
      <c r="A352" s="23" t="s">
        <v>43</v>
      </c>
      <c r="B352" s="23" t="s">
        <v>16</v>
      </c>
      <c r="C352" s="23" t="s">
        <v>324</v>
      </c>
      <c r="D352" s="24">
        <v>2</v>
      </c>
      <c r="E352" s="25"/>
      <c r="F352" s="25"/>
      <c r="G352" s="25"/>
      <c r="H352" s="25"/>
      <c r="I352" s="25"/>
      <c r="J352" s="25"/>
      <c r="K352" s="25"/>
      <c r="L352" s="25"/>
      <c r="M352" s="23"/>
      <c r="N352" s="27"/>
      <c r="O352" s="27"/>
      <c r="P352" s="27"/>
      <c r="Q352" s="27"/>
      <c r="R352" s="27"/>
      <c r="S352" s="27"/>
      <c r="T352" s="27"/>
      <c r="U352" s="26"/>
      <c r="V352" s="26"/>
      <c r="W352" s="26"/>
      <c r="X352" s="26"/>
      <c r="Y352" s="26"/>
      <c r="Z352" s="26"/>
      <c r="AA352" s="26"/>
      <c r="AB352" s="26"/>
      <c r="AC352" s="26"/>
      <c r="AD352" s="26"/>
      <c r="AE352" s="26"/>
      <c r="AF352" s="26"/>
      <c r="AG352" s="26"/>
      <c r="AH352" s="26"/>
      <c r="AI352" s="26"/>
      <c r="AJ352" s="26"/>
      <c r="AK352" s="26"/>
      <c r="AL352" s="26"/>
      <c r="AM352" s="26"/>
      <c r="AN352" s="26"/>
      <c r="AO352" s="26"/>
      <c r="AP352" s="26"/>
      <c r="AQ352" s="26"/>
      <c r="AR352" s="27"/>
      <c r="AS352" s="27"/>
      <c r="AT352" s="26"/>
      <c r="AU352" s="27"/>
      <c r="AV352" s="26"/>
    </row>
    <row r="353" spans="1:13" s="22" customFormat="1" ht="30" customHeight="1" x14ac:dyDescent="0.3">
      <c r="A353" s="24"/>
      <c r="B353" s="24"/>
      <c r="C353" s="24"/>
      <c r="D353" s="24"/>
      <c r="E353" s="25"/>
      <c r="F353" s="25"/>
      <c r="G353" s="25"/>
      <c r="H353" s="25"/>
      <c r="I353" s="25"/>
      <c r="J353" s="25"/>
      <c r="K353" s="25"/>
      <c r="L353" s="25"/>
      <c r="M353" s="24"/>
    </row>
    <row r="354" spans="1:13" s="22" customFormat="1" ht="30" customHeight="1" x14ac:dyDescent="0.3">
      <c r="A354" s="24"/>
      <c r="B354" s="24"/>
      <c r="C354" s="24"/>
      <c r="D354" s="24"/>
      <c r="E354" s="25"/>
      <c r="F354" s="25"/>
      <c r="G354" s="25"/>
      <c r="H354" s="25"/>
      <c r="I354" s="25"/>
      <c r="J354" s="25"/>
      <c r="K354" s="25"/>
      <c r="L354" s="25"/>
      <c r="M354" s="24"/>
    </row>
    <row r="355" spans="1:13" s="22" customFormat="1" ht="30" customHeight="1" x14ac:dyDescent="0.3">
      <c r="A355" s="24"/>
      <c r="B355" s="24"/>
      <c r="C355" s="24"/>
      <c r="D355" s="24"/>
      <c r="E355" s="25"/>
      <c r="F355" s="25"/>
      <c r="G355" s="25"/>
      <c r="H355" s="25"/>
      <c r="I355" s="25"/>
      <c r="J355" s="25"/>
      <c r="K355" s="25"/>
      <c r="L355" s="25"/>
      <c r="M355" s="24"/>
    </row>
    <row r="356" spans="1:13" s="22" customFormat="1" ht="30" customHeight="1" x14ac:dyDescent="0.3">
      <c r="A356" s="24"/>
      <c r="B356" s="24"/>
      <c r="C356" s="24"/>
      <c r="D356" s="24"/>
      <c r="E356" s="25"/>
      <c r="F356" s="25"/>
      <c r="G356" s="25"/>
      <c r="H356" s="25"/>
      <c r="I356" s="25"/>
      <c r="J356" s="25"/>
      <c r="K356" s="25"/>
      <c r="L356" s="25"/>
      <c r="M356" s="24"/>
    </row>
    <row r="357" spans="1:13" s="22" customFormat="1" ht="30" customHeight="1" x14ac:dyDescent="0.3">
      <c r="A357" s="24"/>
      <c r="B357" s="24"/>
      <c r="C357" s="24"/>
      <c r="D357" s="24"/>
      <c r="E357" s="25"/>
      <c r="F357" s="25"/>
      <c r="G357" s="25"/>
      <c r="H357" s="25"/>
      <c r="I357" s="25"/>
      <c r="J357" s="25"/>
      <c r="K357" s="25"/>
      <c r="L357" s="25"/>
      <c r="M357" s="24"/>
    </row>
    <row r="358" spans="1:13" s="22" customFormat="1" ht="30" customHeight="1" x14ac:dyDescent="0.3">
      <c r="A358" s="24"/>
      <c r="B358" s="24"/>
      <c r="C358" s="24"/>
      <c r="D358" s="24"/>
      <c r="E358" s="25"/>
      <c r="F358" s="25"/>
      <c r="G358" s="25"/>
      <c r="H358" s="25"/>
      <c r="I358" s="25"/>
      <c r="J358" s="25"/>
      <c r="K358" s="25"/>
      <c r="L358" s="25"/>
      <c r="M358" s="24"/>
    </row>
    <row r="359" spans="1:13" s="22" customFormat="1" ht="30" customHeight="1" x14ac:dyDescent="0.3">
      <c r="A359" s="24"/>
      <c r="B359" s="24"/>
      <c r="C359" s="24"/>
      <c r="D359" s="24"/>
      <c r="E359" s="25"/>
      <c r="F359" s="25"/>
      <c r="G359" s="25"/>
      <c r="H359" s="25"/>
      <c r="I359" s="25"/>
      <c r="J359" s="25"/>
      <c r="K359" s="25"/>
      <c r="L359" s="25"/>
      <c r="M359" s="24"/>
    </row>
    <row r="360" spans="1:13" s="22" customFormat="1" ht="30" customHeight="1" x14ac:dyDescent="0.3">
      <c r="A360" s="24"/>
      <c r="B360" s="24"/>
      <c r="C360" s="24"/>
      <c r="D360" s="24"/>
      <c r="E360" s="25"/>
      <c r="F360" s="25"/>
      <c r="G360" s="25"/>
      <c r="H360" s="25"/>
      <c r="I360" s="25"/>
      <c r="J360" s="25"/>
      <c r="K360" s="25"/>
      <c r="L360" s="25"/>
      <c r="M360" s="24"/>
    </row>
    <row r="361" spans="1:13" s="22" customFormat="1" ht="30" customHeight="1" x14ac:dyDescent="0.3">
      <c r="A361" s="24"/>
      <c r="B361" s="24"/>
      <c r="C361" s="24"/>
      <c r="D361" s="24"/>
      <c r="E361" s="25"/>
      <c r="F361" s="25"/>
      <c r="G361" s="25"/>
      <c r="H361" s="25"/>
      <c r="I361" s="25"/>
      <c r="J361" s="25"/>
      <c r="K361" s="25"/>
      <c r="L361" s="25"/>
      <c r="M361" s="24"/>
    </row>
    <row r="362" spans="1:13" s="22" customFormat="1" ht="30" customHeight="1" x14ac:dyDescent="0.3">
      <c r="A362" s="24"/>
      <c r="B362" s="24"/>
      <c r="C362" s="24"/>
      <c r="D362" s="24"/>
      <c r="E362" s="25"/>
      <c r="F362" s="25"/>
      <c r="G362" s="25"/>
      <c r="H362" s="25"/>
      <c r="I362" s="25"/>
      <c r="J362" s="25"/>
      <c r="K362" s="25"/>
      <c r="L362" s="25"/>
      <c r="M362" s="24"/>
    </row>
    <row r="363" spans="1:13" s="22" customFormat="1" ht="30" customHeight="1" x14ac:dyDescent="0.3">
      <c r="A363" s="24"/>
      <c r="B363" s="24"/>
      <c r="C363" s="24"/>
      <c r="D363" s="24"/>
      <c r="E363" s="25"/>
      <c r="F363" s="25"/>
      <c r="G363" s="25"/>
      <c r="H363" s="25"/>
      <c r="I363" s="25"/>
      <c r="J363" s="25"/>
      <c r="K363" s="25"/>
      <c r="L363" s="25"/>
      <c r="M363" s="24"/>
    </row>
    <row r="364" spans="1:13" s="22" customFormat="1" ht="30" customHeight="1" x14ac:dyDescent="0.3">
      <c r="A364" s="24"/>
      <c r="B364" s="24"/>
      <c r="C364" s="24"/>
      <c r="D364" s="24"/>
      <c r="E364" s="25"/>
      <c r="F364" s="25"/>
      <c r="G364" s="25"/>
      <c r="H364" s="25"/>
      <c r="I364" s="25"/>
      <c r="J364" s="25"/>
      <c r="K364" s="25"/>
      <c r="L364" s="25"/>
      <c r="M364" s="24"/>
    </row>
    <row r="365" spans="1:13" s="22" customFormat="1" ht="30" customHeight="1" x14ac:dyDescent="0.3">
      <c r="A365" s="24"/>
      <c r="B365" s="24"/>
      <c r="C365" s="24"/>
      <c r="D365" s="24"/>
      <c r="E365" s="25"/>
      <c r="F365" s="25"/>
      <c r="G365" s="25"/>
      <c r="H365" s="25"/>
      <c r="I365" s="25"/>
      <c r="J365" s="25"/>
      <c r="K365" s="25"/>
      <c r="L365" s="25"/>
      <c r="M365" s="24"/>
    </row>
    <row r="366" spans="1:13" s="22" customFormat="1" ht="30" customHeight="1" x14ac:dyDescent="0.3">
      <c r="A366" s="24"/>
      <c r="B366" s="24"/>
      <c r="C366" s="24"/>
      <c r="D366" s="24"/>
      <c r="E366" s="25"/>
      <c r="F366" s="25"/>
      <c r="G366" s="25"/>
      <c r="H366" s="25"/>
      <c r="I366" s="25"/>
      <c r="J366" s="25"/>
      <c r="K366" s="25"/>
      <c r="L366" s="25"/>
      <c r="M366" s="24"/>
    </row>
    <row r="367" spans="1:13" s="22" customFormat="1" ht="30" customHeight="1" x14ac:dyDescent="0.3">
      <c r="A367" s="24"/>
      <c r="B367" s="24"/>
      <c r="C367" s="24"/>
      <c r="D367" s="24"/>
      <c r="E367" s="25"/>
      <c r="F367" s="25"/>
      <c r="G367" s="25"/>
      <c r="H367" s="25"/>
      <c r="I367" s="25"/>
      <c r="J367" s="25"/>
      <c r="K367" s="25"/>
      <c r="L367" s="25"/>
      <c r="M367" s="24"/>
    </row>
    <row r="368" spans="1:13" s="22" customFormat="1" ht="30" customHeight="1" x14ac:dyDescent="0.3">
      <c r="A368" s="24"/>
      <c r="B368" s="24"/>
      <c r="C368" s="24"/>
      <c r="D368" s="24"/>
      <c r="E368" s="25"/>
      <c r="F368" s="25"/>
      <c r="G368" s="25"/>
      <c r="H368" s="25"/>
      <c r="I368" s="25"/>
      <c r="J368" s="25"/>
      <c r="K368" s="25"/>
      <c r="L368" s="25"/>
      <c r="M368" s="24"/>
    </row>
    <row r="369" spans="1:48" s="22" customFormat="1" ht="30" customHeight="1" x14ac:dyDescent="0.3">
      <c r="A369" s="24"/>
      <c r="B369" s="24"/>
      <c r="C369" s="24"/>
      <c r="D369" s="24"/>
      <c r="E369" s="25"/>
      <c r="F369" s="25"/>
      <c r="G369" s="25"/>
      <c r="H369" s="25"/>
      <c r="I369" s="25"/>
      <c r="J369" s="25"/>
      <c r="K369" s="25"/>
      <c r="L369" s="25"/>
      <c r="M369" s="24"/>
    </row>
    <row r="370" spans="1:48" s="22" customFormat="1" ht="30" customHeight="1" x14ac:dyDescent="0.3">
      <c r="A370" s="23" t="s">
        <v>104</v>
      </c>
      <c r="B370" s="24"/>
      <c r="C370" s="24"/>
      <c r="D370" s="24"/>
      <c r="E370" s="25"/>
      <c r="F370" s="25"/>
      <c r="G370" s="25"/>
      <c r="H370" s="25"/>
      <c r="I370" s="25"/>
      <c r="J370" s="25"/>
      <c r="K370" s="25"/>
      <c r="L370" s="25"/>
      <c r="M370" s="24"/>
    </row>
    <row r="371" spans="1:48" s="22" customFormat="1" ht="30" customHeight="1" x14ac:dyDescent="0.3">
      <c r="A371" s="23" t="s">
        <v>251</v>
      </c>
      <c r="B371" s="23" t="s">
        <v>329</v>
      </c>
      <c r="C371" s="24"/>
      <c r="D371" s="24"/>
      <c r="E371" s="25"/>
      <c r="F371" s="25"/>
      <c r="G371" s="25"/>
      <c r="H371" s="25"/>
      <c r="I371" s="25"/>
      <c r="J371" s="25"/>
      <c r="K371" s="25"/>
      <c r="L371" s="25"/>
      <c r="M371" s="24"/>
      <c r="N371" s="26"/>
      <c r="O371" s="26"/>
      <c r="P371" s="26"/>
      <c r="Q371" s="27"/>
      <c r="R371" s="26"/>
      <c r="S371" s="26"/>
      <c r="T371" s="26"/>
      <c r="U371" s="26"/>
      <c r="V371" s="26"/>
      <c r="W371" s="26"/>
      <c r="X371" s="26"/>
      <c r="Y371" s="26"/>
      <c r="Z371" s="26"/>
      <c r="AA371" s="26"/>
      <c r="AB371" s="26"/>
      <c r="AC371" s="26"/>
      <c r="AD371" s="26"/>
      <c r="AE371" s="26"/>
      <c r="AF371" s="26"/>
      <c r="AG371" s="26"/>
      <c r="AH371" s="26"/>
      <c r="AI371" s="26"/>
      <c r="AJ371" s="26"/>
      <c r="AK371" s="26"/>
      <c r="AL371" s="26"/>
      <c r="AM371" s="26"/>
      <c r="AN371" s="26"/>
      <c r="AO371" s="26"/>
      <c r="AP371" s="26"/>
      <c r="AQ371" s="26"/>
      <c r="AR371" s="26"/>
      <c r="AS371" s="26"/>
      <c r="AT371" s="26"/>
      <c r="AU371" s="26"/>
      <c r="AV371" s="26"/>
    </row>
    <row r="372" spans="1:48" s="22" customFormat="1" ht="30" customHeight="1" x14ac:dyDescent="0.3">
      <c r="A372" s="23" t="s">
        <v>420</v>
      </c>
      <c r="B372" s="23" t="s">
        <v>415</v>
      </c>
      <c r="C372" s="23" t="s">
        <v>323</v>
      </c>
      <c r="D372" s="24">
        <v>1</v>
      </c>
      <c r="E372" s="25"/>
      <c r="F372" s="25"/>
      <c r="G372" s="25"/>
      <c r="H372" s="25"/>
      <c r="I372" s="25"/>
      <c r="J372" s="25"/>
      <c r="K372" s="25"/>
      <c r="L372" s="25"/>
      <c r="M372" s="23"/>
      <c r="N372" s="27"/>
      <c r="O372" s="27"/>
      <c r="P372" s="27"/>
      <c r="Q372" s="27"/>
      <c r="R372" s="27"/>
      <c r="S372" s="27"/>
      <c r="T372" s="27"/>
      <c r="U372" s="26"/>
      <c r="V372" s="26"/>
      <c r="W372" s="26"/>
      <c r="X372" s="26"/>
      <c r="Y372" s="26"/>
      <c r="Z372" s="26"/>
      <c r="AA372" s="26"/>
      <c r="AB372" s="26"/>
      <c r="AC372" s="26"/>
      <c r="AD372" s="26"/>
      <c r="AE372" s="26"/>
      <c r="AF372" s="26"/>
      <c r="AG372" s="26"/>
      <c r="AH372" s="26"/>
      <c r="AI372" s="26"/>
      <c r="AJ372" s="26"/>
      <c r="AK372" s="26"/>
      <c r="AL372" s="26"/>
      <c r="AM372" s="26"/>
      <c r="AN372" s="26"/>
      <c r="AO372" s="26"/>
      <c r="AP372" s="26"/>
      <c r="AQ372" s="26"/>
      <c r="AR372" s="27"/>
      <c r="AS372" s="27"/>
      <c r="AT372" s="26"/>
      <c r="AU372" s="27"/>
      <c r="AV372" s="26"/>
    </row>
    <row r="373" spans="1:48" s="22" customFormat="1" ht="30" customHeight="1" x14ac:dyDescent="0.3">
      <c r="A373" s="23" t="s">
        <v>420</v>
      </c>
      <c r="B373" s="23" t="s">
        <v>429</v>
      </c>
      <c r="C373" s="23" t="s">
        <v>323</v>
      </c>
      <c r="D373" s="24">
        <v>2</v>
      </c>
      <c r="E373" s="25"/>
      <c r="F373" s="25"/>
      <c r="G373" s="25"/>
      <c r="H373" s="25"/>
      <c r="I373" s="25"/>
      <c r="J373" s="25"/>
      <c r="K373" s="25"/>
      <c r="L373" s="25"/>
      <c r="M373" s="23"/>
      <c r="N373" s="27"/>
      <c r="O373" s="27"/>
      <c r="P373" s="27"/>
      <c r="Q373" s="27"/>
      <c r="R373" s="27"/>
      <c r="S373" s="27"/>
      <c r="T373" s="27"/>
      <c r="U373" s="26"/>
      <c r="V373" s="26"/>
      <c r="W373" s="26"/>
      <c r="X373" s="26"/>
      <c r="Y373" s="26"/>
      <c r="Z373" s="26"/>
      <c r="AA373" s="26"/>
      <c r="AB373" s="26"/>
      <c r="AC373" s="26"/>
      <c r="AD373" s="26"/>
      <c r="AE373" s="26"/>
      <c r="AF373" s="26"/>
      <c r="AG373" s="26"/>
      <c r="AH373" s="26"/>
      <c r="AI373" s="26"/>
      <c r="AJ373" s="26"/>
      <c r="AK373" s="26"/>
      <c r="AL373" s="26"/>
      <c r="AM373" s="26"/>
      <c r="AN373" s="26"/>
      <c r="AO373" s="26"/>
      <c r="AP373" s="26"/>
      <c r="AQ373" s="26"/>
      <c r="AR373" s="27"/>
      <c r="AS373" s="27"/>
      <c r="AT373" s="26"/>
      <c r="AU373" s="27"/>
      <c r="AV373" s="26"/>
    </row>
    <row r="374" spans="1:48" s="22" customFormat="1" ht="30" customHeight="1" x14ac:dyDescent="0.3">
      <c r="A374" s="23" t="s">
        <v>420</v>
      </c>
      <c r="B374" s="23" t="s">
        <v>428</v>
      </c>
      <c r="C374" s="23" t="s">
        <v>323</v>
      </c>
      <c r="D374" s="24">
        <v>3</v>
      </c>
      <c r="E374" s="25"/>
      <c r="F374" s="25"/>
      <c r="G374" s="25"/>
      <c r="H374" s="25"/>
      <c r="I374" s="25"/>
      <c r="J374" s="25"/>
      <c r="K374" s="25"/>
      <c r="L374" s="25"/>
      <c r="M374" s="23"/>
      <c r="N374" s="27"/>
      <c r="O374" s="27"/>
      <c r="P374" s="27"/>
      <c r="Q374" s="27"/>
      <c r="R374" s="27"/>
      <c r="S374" s="27"/>
      <c r="T374" s="27"/>
      <c r="U374" s="26"/>
      <c r="V374" s="26"/>
      <c r="W374" s="26"/>
      <c r="X374" s="26"/>
      <c r="Y374" s="26"/>
      <c r="Z374" s="26"/>
      <c r="AA374" s="26"/>
      <c r="AB374" s="26"/>
      <c r="AC374" s="26"/>
      <c r="AD374" s="26"/>
      <c r="AE374" s="26"/>
      <c r="AF374" s="26"/>
      <c r="AG374" s="26"/>
      <c r="AH374" s="26"/>
      <c r="AI374" s="26"/>
      <c r="AJ374" s="26"/>
      <c r="AK374" s="26"/>
      <c r="AL374" s="26"/>
      <c r="AM374" s="26"/>
      <c r="AN374" s="26"/>
      <c r="AO374" s="26"/>
      <c r="AP374" s="26"/>
      <c r="AQ374" s="26"/>
      <c r="AR374" s="27"/>
      <c r="AS374" s="27"/>
      <c r="AT374" s="26"/>
      <c r="AU374" s="27"/>
      <c r="AV374" s="26"/>
    </row>
    <row r="375" spans="1:48" s="22" customFormat="1" ht="30" customHeight="1" x14ac:dyDescent="0.3">
      <c r="A375" s="23" t="s">
        <v>420</v>
      </c>
      <c r="B375" s="23" t="s">
        <v>427</v>
      </c>
      <c r="C375" s="23" t="s">
        <v>340</v>
      </c>
      <c r="D375" s="24">
        <v>2</v>
      </c>
      <c r="E375" s="25"/>
      <c r="F375" s="25"/>
      <c r="G375" s="25"/>
      <c r="H375" s="25"/>
      <c r="I375" s="25"/>
      <c r="J375" s="25"/>
      <c r="K375" s="25"/>
      <c r="L375" s="25"/>
      <c r="M375" s="23"/>
      <c r="N375" s="27"/>
      <c r="O375" s="27"/>
      <c r="P375" s="27"/>
      <c r="Q375" s="27"/>
      <c r="R375" s="27"/>
      <c r="S375" s="27"/>
      <c r="T375" s="27"/>
      <c r="U375" s="26"/>
      <c r="V375" s="26"/>
      <c r="W375" s="26"/>
      <c r="X375" s="26"/>
      <c r="Y375" s="26"/>
      <c r="Z375" s="26"/>
      <c r="AA375" s="26"/>
      <c r="AB375" s="26"/>
      <c r="AC375" s="26"/>
      <c r="AD375" s="26"/>
      <c r="AE375" s="26"/>
      <c r="AF375" s="26"/>
      <c r="AG375" s="26"/>
      <c r="AH375" s="26"/>
      <c r="AI375" s="26"/>
      <c r="AJ375" s="26"/>
      <c r="AK375" s="26"/>
      <c r="AL375" s="26"/>
      <c r="AM375" s="26"/>
      <c r="AN375" s="26"/>
      <c r="AO375" s="26"/>
      <c r="AP375" s="26"/>
      <c r="AQ375" s="26"/>
      <c r="AR375" s="27"/>
      <c r="AS375" s="27"/>
      <c r="AT375" s="26"/>
      <c r="AU375" s="27"/>
      <c r="AV375" s="26"/>
    </row>
    <row r="376" spans="1:48" s="22" customFormat="1" ht="30" customHeight="1" x14ac:dyDescent="0.3">
      <c r="A376" s="23" t="s">
        <v>420</v>
      </c>
      <c r="B376" s="23" t="s">
        <v>432</v>
      </c>
      <c r="C376" s="23" t="s">
        <v>323</v>
      </c>
      <c r="D376" s="24">
        <v>2</v>
      </c>
      <c r="E376" s="25"/>
      <c r="F376" s="25"/>
      <c r="G376" s="25"/>
      <c r="H376" s="25"/>
      <c r="I376" s="25"/>
      <c r="J376" s="25"/>
      <c r="K376" s="25"/>
      <c r="L376" s="25"/>
      <c r="M376" s="23"/>
      <c r="N376" s="27"/>
      <c r="O376" s="27"/>
      <c r="P376" s="27"/>
      <c r="Q376" s="27"/>
      <c r="R376" s="27"/>
      <c r="S376" s="27"/>
      <c r="T376" s="27"/>
      <c r="U376" s="26"/>
      <c r="V376" s="26"/>
      <c r="W376" s="26"/>
      <c r="X376" s="26"/>
      <c r="Y376" s="26"/>
      <c r="Z376" s="26"/>
      <c r="AA376" s="26"/>
      <c r="AB376" s="26"/>
      <c r="AC376" s="26"/>
      <c r="AD376" s="26"/>
      <c r="AE376" s="26"/>
      <c r="AF376" s="26"/>
      <c r="AG376" s="26"/>
      <c r="AH376" s="26"/>
      <c r="AI376" s="26"/>
      <c r="AJ376" s="26"/>
      <c r="AK376" s="26"/>
      <c r="AL376" s="26"/>
      <c r="AM376" s="26"/>
      <c r="AN376" s="26"/>
      <c r="AO376" s="26"/>
      <c r="AP376" s="26"/>
      <c r="AQ376" s="26"/>
      <c r="AR376" s="27"/>
      <c r="AS376" s="27"/>
      <c r="AT376" s="26"/>
      <c r="AU376" s="27"/>
      <c r="AV376" s="26"/>
    </row>
    <row r="377" spans="1:48" s="22" customFormat="1" ht="30" customHeight="1" x14ac:dyDescent="0.3">
      <c r="A377" s="23" t="s">
        <v>420</v>
      </c>
      <c r="B377" s="23" t="s">
        <v>41</v>
      </c>
      <c r="C377" s="23" t="s">
        <v>323</v>
      </c>
      <c r="D377" s="24">
        <v>1</v>
      </c>
      <c r="E377" s="25"/>
      <c r="F377" s="25"/>
      <c r="G377" s="25"/>
      <c r="H377" s="25"/>
      <c r="I377" s="25"/>
      <c r="J377" s="25"/>
      <c r="K377" s="25"/>
      <c r="L377" s="25"/>
      <c r="M377" s="23"/>
      <c r="N377" s="27"/>
      <c r="O377" s="27"/>
      <c r="P377" s="27"/>
      <c r="Q377" s="27"/>
      <c r="R377" s="27"/>
      <c r="S377" s="27"/>
      <c r="T377" s="27"/>
      <c r="U377" s="26"/>
      <c r="V377" s="26"/>
      <c r="W377" s="26"/>
      <c r="X377" s="26"/>
      <c r="Y377" s="26"/>
      <c r="Z377" s="26"/>
      <c r="AA377" s="26"/>
      <c r="AB377" s="26"/>
      <c r="AC377" s="26"/>
      <c r="AD377" s="26"/>
      <c r="AE377" s="26"/>
      <c r="AF377" s="26"/>
      <c r="AG377" s="26"/>
      <c r="AH377" s="26"/>
      <c r="AI377" s="26"/>
      <c r="AJ377" s="26"/>
      <c r="AK377" s="26"/>
      <c r="AL377" s="26"/>
      <c r="AM377" s="26"/>
      <c r="AN377" s="26"/>
      <c r="AO377" s="26"/>
      <c r="AP377" s="26"/>
      <c r="AQ377" s="26"/>
      <c r="AR377" s="27"/>
      <c r="AS377" s="27"/>
      <c r="AT377" s="26"/>
      <c r="AU377" s="27"/>
      <c r="AV377" s="26"/>
    </row>
    <row r="378" spans="1:48" s="22" customFormat="1" ht="30" customHeight="1" x14ac:dyDescent="0.3">
      <c r="A378" s="23" t="s">
        <v>420</v>
      </c>
      <c r="B378" s="23" t="s">
        <v>403</v>
      </c>
      <c r="C378" s="23" t="s">
        <v>340</v>
      </c>
      <c r="D378" s="24">
        <v>5</v>
      </c>
      <c r="E378" s="25"/>
      <c r="F378" s="25"/>
      <c r="G378" s="25"/>
      <c r="H378" s="25"/>
      <c r="I378" s="25"/>
      <c r="J378" s="25"/>
      <c r="K378" s="25"/>
      <c r="L378" s="25"/>
      <c r="M378" s="23"/>
      <c r="N378" s="27"/>
      <c r="O378" s="27"/>
      <c r="P378" s="27"/>
      <c r="Q378" s="27"/>
      <c r="R378" s="27"/>
      <c r="S378" s="27"/>
      <c r="T378" s="27"/>
      <c r="U378" s="26"/>
      <c r="V378" s="26"/>
      <c r="W378" s="26"/>
      <c r="X378" s="26"/>
      <c r="Y378" s="26"/>
      <c r="Z378" s="26"/>
      <c r="AA378" s="26"/>
      <c r="AB378" s="26"/>
      <c r="AC378" s="26"/>
      <c r="AD378" s="26"/>
      <c r="AE378" s="26"/>
      <c r="AF378" s="26"/>
      <c r="AG378" s="26"/>
      <c r="AH378" s="26"/>
      <c r="AI378" s="26"/>
      <c r="AJ378" s="26"/>
      <c r="AK378" s="26"/>
      <c r="AL378" s="26"/>
      <c r="AM378" s="26"/>
      <c r="AN378" s="26"/>
      <c r="AO378" s="26"/>
      <c r="AP378" s="26"/>
      <c r="AQ378" s="26"/>
      <c r="AR378" s="27"/>
      <c r="AS378" s="27"/>
      <c r="AT378" s="26"/>
      <c r="AU378" s="27"/>
      <c r="AV378" s="26"/>
    </row>
    <row r="379" spans="1:48" s="22" customFormat="1" ht="30" customHeight="1" x14ac:dyDescent="0.3">
      <c r="A379" s="23" t="s">
        <v>420</v>
      </c>
      <c r="B379" s="23" t="s">
        <v>412</v>
      </c>
      <c r="C379" s="23" t="s">
        <v>340</v>
      </c>
      <c r="D379" s="24">
        <v>3</v>
      </c>
      <c r="E379" s="25"/>
      <c r="F379" s="25"/>
      <c r="G379" s="25"/>
      <c r="H379" s="25"/>
      <c r="I379" s="25"/>
      <c r="J379" s="25"/>
      <c r="K379" s="25"/>
      <c r="L379" s="25"/>
      <c r="M379" s="23"/>
      <c r="N379" s="27"/>
      <c r="O379" s="27"/>
      <c r="P379" s="27"/>
      <c r="Q379" s="27"/>
      <c r="R379" s="27"/>
      <c r="S379" s="27"/>
      <c r="T379" s="27"/>
      <c r="U379" s="26"/>
      <c r="V379" s="26"/>
      <c r="W379" s="26"/>
      <c r="X379" s="26"/>
      <c r="Y379" s="26"/>
      <c r="Z379" s="26"/>
      <c r="AA379" s="26"/>
      <c r="AB379" s="26"/>
      <c r="AC379" s="26"/>
      <c r="AD379" s="26"/>
      <c r="AE379" s="26"/>
      <c r="AF379" s="26"/>
      <c r="AG379" s="26"/>
      <c r="AH379" s="26"/>
      <c r="AI379" s="26"/>
      <c r="AJ379" s="26"/>
      <c r="AK379" s="26"/>
      <c r="AL379" s="26"/>
      <c r="AM379" s="26"/>
      <c r="AN379" s="26"/>
      <c r="AO379" s="26"/>
      <c r="AP379" s="26"/>
      <c r="AQ379" s="26"/>
      <c r="AR379" s="27"/>
      <c r="AS379" s="27"/>
      <c r="AT379" s="26"/>
      <c r="AU379" s="27"/>
      <c r="AV379" s="26"/>
    </row>
    <row r="380" spans="1:48" s="22" customFormat="1" ht="30" customHeight="1" x14ac:dyDescent="0.3">
      <c r="A380" s="23" t="s">
        <v>420</v>
      </c>
      <c r="B380" s="23" t="s">
        <v>440</v>
      </c>
      <c r="C380" s="23" t="s">
        <v>340</v>
      </c>
      <c r="D380" s="24">
        <v>1</v>
      </c>
      <c r="E380" s="25"/>
      <c r="F380" s="25"/>
      <c r="G380" s="25"/>
      <c r="H380" s="25"/>
      <c r="I380" s="25"/>
      <c r="J380" s="25"/>
      <c r="K380" s="25"/>
      <c r="L380" s="25"/>
      <c r="M380" s="23"/>
      <c r="N380" s="27"/>
      <c r="O380" s="27"/>
      <c r="P380" s="27"/>
      <c r="Q380" s="27"/>
      <c r="R380" s="27"/>
      <c r="S380" s="27"/>
      <c r="T380" s="27"/>
      <c r="U380" s="26"/>
      <c r="V380" s="26"/>
      <c r="W380" s="26"/>
      <c r="X380" s="26"/>
      <c r="Y380" s="26"/>
      <c r="Z380" s="26"/>
      <c r="AA380" s="26"/>
      <c r="AB380" s="26"/>
      <c r="AC380" s="26"/>
      <c r="AD380" s="26"/>
      <c r="AE380" s="26"/>
      <c r="AF380" s="26"/>
      <c r="AG380" s="26"/>
      <c r="AH380" s="26"/>
      <c r="AI380" s="26"/>
      <c r="AJ380" s="26"/>
      <c r="AK380" s="26"/>
      <c r="AL380" s="26"/>
      <c r="AM380" s="26"/>
      <c r="AN380" s="26"/>
      <c r="AO380" s="26"/>
      <c r="AP380" s="26"/>
      <c r="AQ380" s="26"/>
      <c r="AR380" s="27"/>
      <c r="AS380" s="27"/>
      <c r="AT380" s="26"/>
      <c r="AU380" s="27"/>
      <c r="AV380" s="26"/>
    </row>
    <row r="381" spans="1:48" s="22" customFormat="1" ht="30" customHeight="1" x14ac:dyDescent="0.3">
      <c r="A381" s="23" t="s">
        <v>420</v>
      </c>
      <c r="B381" s="23" t="s">
        <v>12</v>
      </c>
      <c r="C381" s="23" t="s">
        <v>334</v>
      </c>
      <c r="D381" s="24">
        <v>120</v>
      </c>
      <c r="E381" s="25"/>
      <c r="F381" s="25"/>
      <c r="G381" s="25"/>
      <c r="H381" s="25"/>
      <c r="I381" s="25"/>
      <c r="J381" s="25"/>
      <c r="K381" s="25"/>
      <c r="L381" s="25"/>
      <c r="M381" s="23"/>
      <c r="N381" s="27"/>
      <c r="O381" s="27"/>
      <c r="P381" s="27"/>
      <c r="Q381" s="27"/>
      <c r="R381" s="27"/>
      <c r="S381" s="27"/>
      <c r="T381" s="27"/>
      <c r="U381" s="26"/>
      <c r="V381" s="26"/>
      <c r="W381" s="26"/>
      <c r="X381" s="26"/>
      <c r="Y381" s="26"/>
      <c r="Z381" s="26"/>
      <c r="AA381" s="26"/>
      <c r="AB381" s="26"/>
      <c r="AC381" s="26"/>
      <c r="AD381" s="26"/>
      <c r="AE381" s="26"/>
      <c r="AF381" s="26"/>
      <c r="AG381" s="26"/>
      <c r="AH381" s="26"/>
      <c r="AI381" s="26"/>
      <c r="AJ381" s="26"/>
      <c r="AK381" s="26"/>
      <c r="AL381" s="26"/>
      <c r="AM381" s="26"/>
      <c r="AN381" s="26"/>
      <c r="AO381" s="26"/>
      <c r="AP381" s="26"/>
      <c r="AQ381" s="26"/>
      <c r="AR381" s="27"/>
      <c r="AS381" s="27"/>
      <c r="AT381" s="26"/>
      <c r="AU381" s="27"/>
      <c r="AV381" s="26"/>
    </row>
    <row r="382" spans="1:48" s="22" customFormat="1" ht="30" customHeight="1" x14ac:dyDescent="0.3">
      <c r="A382" s="23" t="s">
        <v>420</v>
      </c>
      <c r="B382" s="23" t="s">
        <v>402</v>
      </c>
      <c r="C382" s="23" t="s">
        <v>334</v>
      </c>
      <c r="D382" s="24">
        <v>130</v>
      </c>
      <c r="E382" s="25"/>
      <c r="F382" s="25"/>
      <c r="G382" s="25"/>
      <c r="H382" s="25"/>
      <c r="I382" s="25"/>
      <c r="J382" s="25"/>
      <c r="K382" s="25"/>
      <c r="L382" s="25"/>
      <c r="M382" s="23"/>
      <c r="N382" s="27"/>
      <c r="O382" s="27"/>
      <c r="P382" s="27"/>
      <c r="Q382" s="27"/>
      <c r="R382" s="27"/>
      <c r="S382" s="27"/>
      <c r="T382" s="27"/>
      <c r="U382" s="26"/>
      <c r="V382" s="26"/>
      <c r="W382" s="26"/>
      <c r="X382" s="26"/>
      <c r="Y382" s="26"/>
      <c r="Z382" s="26"/>
      <c r="AA382" s="26"/>
      <c r="AB382" s="26"/>
      <c r="AC382" s="26"/>
      <c r="AD382" s="26"/>
      <c r="AE382" s="26"/>
      <c r="AF382" s="26"/>
      <c r="AG382" s="26"/>
      <c r="AH382" s="26"/>
      <c r="AI382" s="26"/>
      <c r="AJ382" s="26"/>
      <c r="AK382" s="26"/>
      <c r="AL382" s="26"/>
      <c r="AM382" s="26"/>
      <c r="AN382" s="26"/>
      <c r="AO382" s="26"/>
      <c r="AP382" s="26"/>
      <c r="AQ382" s="26"/>
      <c r="AR382" s="27"/>
      <c r="AS382" s="27"/>
      <c r="AT382" s="26"/>
      <c r="AU382" s="27"/>
      <c r="AV382" s="26"/>
    </row>
    <row r="383" spans="1:48" s="22" customFormat="1" ht="30" customHeight="1" x14ac:dyDescent="0.3">
      <c r="A383" s="23" t="s">
        <v>420</v>
      </c>
      <c r="B383" s="23" t="s">
        <v>13</v>
      </c>
      <c r="C383" s="23" t="s">
        <v>334</v>
      </c>
      <c r="D383" s="24">
        <v>10</v>
      </c>
      <c r="E383" s="25"/>
      <c r="F383" s="25"/>
      <c r="G383" s="25"/>
      <c r="H383" s="25"/>
      <c r="I383" s="25"/>
      <c r="J383" s="25"/>
      <c r="K383" s="25"/>
      <c r="L383" s="25"/>
      <c r="M383" s="23"/>
      <c r="N383" s="27"/>
      <c r="O383" s="27"/>
      <c r="P383" s="27"/>
      <c r="Q383" s="27"/>
      <c r="R383" s="27"/>
      <c r="S383" s="27"/>
      <c r="T383" s="27"/>
      <c r="U383" s="26"/>
      <c r="V383" s="26"/>
      <c r="W383" s="26"/>
      <c r="X383" s="26"/>
      <c r="Y383" s="26"/>
      <c r="Z383" s="26"/>
      <c r="AA383" s="26"/>
      <c r="AB383" s="26"/>
      <c r="AC383" s="26"/>
      <c r="AD383" s="26"/>
      <c r="AE383" s="26"/>
      <c r="AF383" s="26"/>
      <c r="AG383" s="26"/>
      <c r="AH383" s="26"/>
      <c r="AI383" s="26"/>
      <c r="AJ383" s="26"/>
      <c r="AK383" s="26"/>
      <c r="AL383" s="26"/>
      <c r="AM383" s="26"/>
      <c r="AN383" s="26"/>
      <c r="AO383" s="26"/>
      <c r="AP383" s="26"/>
      <c r="AQ383" s="26"/>
      <c r="AR383" s="27"/>
      <c r="AS383" s="27"/>
      <c r="AT383" s="26"/>
      <c r="AU383" s="27"/>
      <c r="AV383" s="26"/>
    </row>
    <row r="384" spans="1:48" s="22" customFormat="1" ht="30" customHeight="1" x14ac:dyDescent="0.3">
      <c r="A384" s="23" t="s">
        <v>420</v>
      </c>
      <c r="B384" s="23" t="s">
        <v>439</v>
      </c>
      <c r="C384" s="23" t="s">
        <v>334</v>
      </c>
      <c r="D384" s="24">
        <v>40</v>
      </c>
      <c r="E384" s="25"/>
      <c r="F384" s="25"/>
      <c r="G384" s="25"/>
      <c r="H384" s="25"/>
      <c r="I384" s="25"/>
      <c r="J384" s="25"/>
      <c r="K384" s="25"/>
      <c r="L384" s="25"/>
      <c r="M384" s="23"/>
      <c r="N384" s="27"/>
      <c r="O384" s="27"/>
      <c r="P384" s="27"/>
      <c r="Q384" s="27"/>
      <c r="R384" s="27"/>
      <c r="S384" s="27"/>
      <c r="T384" s="27"/>
      <c r="U384" s="26"/>
      <c r="V384" s="26"/>
      <c r="W384" s="26"/>
      <c r="X384" s="26"/>
      <c r="Y384" s="26"/>
      <c r="Z384" s="26"/>
      <c r="AA384" s="26"/>
      <c r="AB384" s="26"/>
      <c r="AC384" s="26"/>
      <c r="AD384" s="26"/>
      <c r="AE384" s="26"/>
      <c r="AF384" s="26"/>
      <c r="AG384" s="26"/>
      <c r="AH384" s="26"/>
      <c r="AI384" s="26"/>
      <c r="AJ384" s="26"/>
      <c r="AK384" s="26"/>
      <c r="AL384" s="26"/>
      <c r="AM384" s="26"/>
      <c r="AN384" s="26"/>
      <c r="AO384" s="26"/>
      <c r="AP384" s="26"/>
      <c r="AQ384" s="26"/>
      <c r="AR384" s="27"/>
      <c r="AS384" s="27"/>
      <c r="AT384" s="26"/>
      <c r="AU384" s="27"/>
      <c r="AV384" s="26"/>
    </row>
    <row r="385" spans="1:48" s="22" customFormat="1" ht="30" customHeight="1" x14ac:dyDescent="0.3">
      <c r="A385" s="23" t="s">
        <v>420</v>
      </c>
      <c r="B385" s="23" t="s">
        <v>448</v>
      </c>
      <c r="C385" s="23" t="s">
        <v>334</v>
      </c>
      <c r="D385" s="24">
        <v>40</v>
      </c>
      <c r="E385" s="25"/>
      <c r="F385" s="25"/>
      <c r="G385" s="25"/>
      <c r="H385" s="25"/>
      <c r="I385" s="25"/>
      <c r="J385" s="25"/>
      <c r="K385" s="25"/>
      <c r="L385" s="25"/>
      <c r="M385" s="23"/>
      <c r="N385" s="27"/>
      <c r="O385" s="27"/>
      <c r="P385" s="27"/>
      <c r="Q385" s="27"/>
      <c r="R385" s="27"/>
      <c r="S385" s="27"/>
      <c r="T385" s="27"/>
      <c r="U385" s="26"/>
      <c r="V385" s="26"/>
      <c r="W385" s="26"/>
      <c r="X385" s="26"/>
      <c r="Y385" s="26"/>
      <c r="Z385" s="26"/>
      <c r="AA385" s="26"/>
      <c r="AB385" s="26"/>
      <c r="AC385" s="26"/>
      <c r="AD385" s="26"/>
      <c r="AE385" s="26"/>
      <c r="AF385" s="26"/>
      <c r="AG385" s="26"/>
      <c r="AH385" s="26"/>
      <c r="AI385" s="26"/>
      <c r="AJ385" s="26"/>
      <c r="AK385" s="26"/>
      <c r="AL385" s="26"/>
      <c r="AM385" s="26"/>
      <c r="AN385" s="26"/>
      <c r="AO385" s="26"/>
      <c r="AP385" s="26"/>
      <c r="AQ385" s="26"/>
      <c r="AR385" s="27"/>
      <c r="AS385" s="27"/>
      <c r="AT385" s="26"/>
      <c r="AU385" s="27"/>
      <c r="AV385" s="26"/>
    </row>
    <row r="386" spans="1:48" s="22" customFormat="1" ht="30" customHeight="1" x14ac:dyDescent="0.3">
      <c r="A386" s="23" t="s">
        <v>420</v>
      </c>
      <c r="B386" s="23" t="s">
        <v>404</v>
      </c>
      <c r="C386" s="23" t="s">
        <v>334</v>
      </c>
      <c r="D386" s="24">
        <v>370</v>
      </c>
      <c r="E386" s="25"/>
      <c r="F386" s="25"/>
      <c r="G386" s="25"/>
      <c r="H386" s="25"/>
      <c r="I386" s="25"/>
      <c r="J386" s="25"/>
      <c r="K386" s="25"/>
      <c r="L386" s="25"/>
      <c r="M386" s="23"/>
      <c r="N386" s="27"/>
      <c r="O386" s="27"/>
      <c r="P386" s="27"/>
      <c r="Q386" s="27"/>
      <c r="R386" s="27"/>
      <c r="S386" s="27"/>
      <c r="T386" s="27"/>
      <c r="U386" s="26"/>
      <c r="V386" s="26"/>
      <c r="W386" s="26"/>
      <c r="X386" s="26"/>
      <c r="Y386" s="26"/>
      <c r="Z386" s="26"/>
      <c r="AA386" s="26"/>
      <c r="AB386" s="26"/>
      <c r="AC386" s="26"/>
      <c r="AD386" s="26"/>
      <c r="AE386" s="26"/>
      <c r="AF386" s="26"/>
      <c r="AG386" s="26"/>
      <c r="AH386" s="26"/>
      <c r="AI386" s="26"/>
      <c r="AJ386" s="26"/>
      <c r="AK386" s="26"/>
      <c r="AL386" s="26"/>
      <c r="AM386" s="26"/>
      <c r="AN386" s="26"/>
      <c r="AO386" s="26"/>
      <c r="AP386" s="26"/>
      <c r="AQ386" s="26"/>
      <c r="AR386" s="27"/>
      <c r="AS386" s="27"/>
      <c r="AT386" s="26"/>
      <c r="AU386" s="27"/>
      <c r="AV386" s="26"/>
    </row>
    <row r="387" spans="1:48" s="22" customFormat="1" ht="30" customHeight="1" x14ac:dyDescent="0.3">
      <c r="A387" s="23" t="s">
        <v>420</v>
      </c>
      <c r="B387" s="23" t="s">
        <v>444</v>
      </c>
      <c r="C387" s="23" t="s">
        <v>334</v>
      </c>
      <c r="D387" s="24">
        <v>100</v>
      </c>
      <c r="E387" s="25"/>
      <c r="F387" s="25"/>
      <c r="G387" s="25"/>
      <c r="H387" s="25"/>
      <c r="I387" s="25"/>
      <c r="J387" s="25"/>
      <c r="K387" s="25"/>
      <c r="L387" s="25"/>
      <c r="M387" s="23"/>
      <c r="N387" s="27"/>
      <c r="O387" s="27"/>
      <c r="P387" s="27"/>
      <c r="Q387" s="27"/>
      <c r="R387" s="27"/>
      <c r="S387" s="27"/>
      <c r="T387" s="27"/>
      <c r="U387" s="26"/>
      <c r="V387" s="26"/>
      <c r="W387" s="26"/>
      <c r="X387" s="26"/>
      <c r="Y387" s="26"/>
      <c r="Z387" s="26"/>
      <c r="AA387" s="26"/>
      <c r="AB387" s="26"/>
      <c r="AC387" s="26"/>
      <c r="AD387" s="26"/>
      <c r="AE387" s="26"/>
      <c r="AF387" s="26"/>
      <c r="AG387" s="26"/>
      <c r="AH387" s="26"/>
      <c r="AI387" s="26"/>
      <c r="AJ387" s="26"/>
      <c r="AK387" s="26"/>
      <c r="AL387" s="26"/>
      <c r="AM387" s="26"/>
      <c r="AN387" s="26"/>
      <c r="AO387" s="26"/>
      <c r="AP387" s="26"/>
      <c r="AQ387" s="26"/>
      <c r="AR387" s="27"/>
      <c r="AS387" s="27"/>
      <c r="AT387" s="26"/>
      <c r="AU387" s="27"/>
      <c r="AV387" s="26"/>
    </row>
    <row r="388" spans="1:48" s="22" customFormat="1" ht="30" customHeight="1" x14ac:dyDescent="0.3">
      <c r="A388" s="23" t="s">
        <v>420</v>
      </c>
      <c r="B388" s="23" t="s">
        <v>442</v>
      </c>
      <c r="C388" s="23" t="s">
        <v>334</v>
      </c>
      <c r="D388" s="24">
        <v>15</v>
      </c>
      <c r="E388" s="25"/>
      <c r="F388" s="25"/>
      <c r="G388" s="25"/>
      <c r="H388" s="25"/>
      <c r="I388" s="25"/>
      <c r="J388" s="25"/>
      <c r="K388" s="25"/>
      <c r="L388" s="25"/>
      <c r="M388" s="23"/>
      <c r="N388" s="27"/>
      <c r="O388" s="27"/>
      <c r="P388" s="27"/>
      <c r="Q388" s="27"/>
      <c r="R388" s="27"/>
      <c r="S388" s="27"/>
      <c r="T388" s="27"/>
      <c r="U388" s="26"/>
      <c r="V388" s="26"/>
      <c r="W388" s="26"/>
      <c r="X388" s="26"/>
      <c r="Y388" s="26"/>
      <c r="Z388" s="26"/>
      <c r="AA388" s="26"/>
      <c r="AB388" s="26"/>
      <c r="AC388" s="26"/>
      <c r="AD388" s="26"/>
      <c r="AE388" s="26"/>
      <c r="AF388" s="26"/>
      <c r="AG388" s="26"/>
      <c r="AH388" s="26"/>
      <c r="AI388" s="26"/>
      <c r="AJ388" s="26"/>
      <c r="AK388" s="26"/>
      <c r="AL388" s="26"/>
      <c r="AM388" s="26"/>
      <c r="AN388" s="26"/>
      <c r="AO388" s="26"/>
      <c r="AP388" s="26"/>
      <c r="AQ388" s="26"/>
      <c r="AR388" s="27"/>
      <c r="AS388" s="27"/>
      <c r="AT388" s="26"/>
      <c r="AU388" s="27"/>
      <c r="AV388" s="26"/>
    </row>
    <row r="389" spans="1:48" s="22" customFormat="1" ht="30" customHeight="1" x14ac:dyDescent="0.3">
      <c r="A389" s="23" t="s">
        <v>420</v>
      </c>
      <c r="B389" s="23" t="s">
        <v>50</v>
      </c>
      <c r="C389" s="23" t="s">
        <v>61</v>
      </c>
      <c r="D389" s="24">
        <v>10</v>
      </c>
      <c r="E389" s="25"/>
      <c r="F389" s="25"/>
      <c r="G389" s="25"/>
      <c r="H389" s="25"/>
      <c r="I389" s="25"/>
      <c r="J389" s="25"/>
      <c r="K389" s="25"/>
      <c r="L389" s="25"/>
      <c r="M389" s="23"/>
      <c r="N389" s="27"/>
      <c r="O389" s="27"/>
      <c r="P389" s="27"/>
      <c r="Q389" s="27"/>
      <c r="R389" s="27"/>
      <c r="S389" s="27"/>
      <c r="T389" s="27"/>
      <c r="U389" s="26"/>
      <c r="V389" s="26"/>
      <c r="W389" s="26"/>
      <c r="X389" s="26"/>
      <c r="Y389" s="26"/>
      <c r="Z389" s="26"/>
      <c r="AA389" s="26"/>
      <c r="AB389" s="26"/>
      <c r="AC389" s="26"/>
      <c r="AD389" s="26"/>
      <c r="AE389" s="26"/>
      <c r="AF389" s="26"/>
      <c r="AG389" s="26"/>
      <c r="AH389" s="26"/>
      <c r="AI389" s="26"/>
      <c r="AJ389" s="26"/>
      <c r="AK389" s="26"/>
      <c r="AL389" s="26"/>
      <c r="AM389" s="26"/>
      <c r="AN389" s="26"/>
      <c r="AO389" s="26"/>
      <c r="AP389" s="26"/>
      <c r="AQ389" s="26"/>
      <c r="AR389" s="27"/>
      <c r="AS389" s="27"/>
      <c r="AT389" s="26"/>
      <c r="AU389" s="27"/>
      <c r="AV389" s="26"/>
    </row>
    <row r="390" spans="1:48" s="22" customFormat="1" ht="30" customHeight="1" x14ac:dyDescent="0.3">
      <c r="A390" s="23" t="s">
        <v>420</v>
      </c>
      <c r="B390" s="23" t="s">
        <v>422</v>
      </c>
      <c r="C390" s="23" t="s">
        <v>340</v>
      </c>
      <c r="D390" s="24">
        <v>4</v>
      </c>
      <c r="E390" s="25"/>
      <c r="F390" s="25"/>
      <c r="G390" s="25"/>
      <c r="H390" s="25"/>
      <c r="I390" s="25"/>
      <c r="J390" s="25"/>
      <c r="K390" s="25"/>
      <c r="L390" s="25"/>
      <c r="M390" s="23"/>
      <c r="N390" s="27"/>
      <c r="O390" s="27"/>
      <c r="P390" s="27"/>
      <c r="Q390" s="27"/>
      <c r="R390" s="27"/>
      <c r="S390" s="27"/>
      <c r="T390" s="27"/>
      <c r="U390" s="26"/>
      <c r="V390" s="26"/>
      <c r="W390" s="26"/>
      <c r="X390" s="26"/>
      <c r="Y390" s="26"/>
      <c r="Z390" s="26"/>
      <c r="AA390" s="26"/>
      <c r="AB390" s="26"/>
      <c r="AC390" s="26"/>
      <c r="AD390" s="26"/>
      <c r="AE390" s="26"/>
      <c r="AF390" s="26"/>
      <c r="AG390" s="26"/>
      <c r="AH390" s="26"/>
      <c r="AI390" s="26"/>
      <c r="AJ390" s="26"/>
      <c r="AK390" s="26"/>
      <c r="AL390" s="26"/>
      <c r="AM390" s="26"/>
      <c r="AN390" s="26"/>
      <c r="AO390" s="26"/>
      <c r="AP390" s="26"/>
      <c r="AQ390" s="26"/>
      <c r="AR390" s="27"/>
      <c r="AS390" s="27"/>
      <c r="AT390" s="26"/>
      <c r="AU390" s="27"/>
      <c r="AV390" s="26"/>
    </row>
    <row r="391" spans="1:48" s="22" customFormat="1" ht="30" customHeight="1" x14ac:dyDescent="0.3">
      <c r="A391" s="23" t="s">
        <v>420</v>
      </c>
      <c r="B391" s="23" t="s">
        <v>48</v>
      </c>
      <c r="C391" s="23" t="s">
        <v>340</v>
      </c>
      <c r="D391" s="24">
        <v>9</v>
      </c>
      <c r="E391" s="25"/>
      <c r="F391" s="25"/>
      <c r="G391" s="25"/>
      <c r="H391" s="25"/>
      <c r="I391" s="25"/>
      <c r="J391" s="25"/>
      <c r="K391" s="25"/>
      <c r="L391" s="25"/>
      <c r="M391" s="23"/>
      <c r="N391" s="27"/>
      <c r="O391" s="27"/>
      <c r="P391" s="27"/>
      <c r="Q391" s="27"/>
      <c r="R391" s="27"/>
      <c r="S391" s="27"/>
      <c r="T391" s="27"/>
      <c r="U391" s="26"/>
      <c r="V391" s="26"/>
      <c r="W391" s="26"/>
      <c r="X391" s="26"/>
      <c r="Y391" s="26"/>
      <c r="Z391" s="26"/>
      <c r="AA391" s="26"/>
      <c r="AB391" s="26"/>
      <c r="AC391" s="26"/>
      <c r="AD391" s="26"/>
      <c r="AE391" s="26"/>
      <c r="AF391" s="26"/>
      <c r="AG391" s="26"/>
      <c r="AH391" s="26"/>
      <c r="AI391" s="26"/>
      <c r="AJ391" s="26"/>
      <c r="AK391" s="26"/>
      <c r="AL391" s="26"/>
      <c r="AM391" s="26"/>
      <c r="AN391" s="26"/>
      <c r="AO391" s="26"/>
      <c r="AP391" s="26"/>
      <c r="AQ391" s="26"/>
      <c r="AR391" s="27"/>
      <c r="AS391" s="27"/>
      <c r="AT391" s="26"/>
      <c r="AU391" s="27"/>
      <c r="AV391" s="26"/>
    </row>
    <row r="392" spans="1:48" s="22" customFormat="1" ht="30" customHeight="1" x14ac:dyDescent="0.3">
      <c r="A392" s="23" t="s">
        <v>60</v>
      </c>
      <c r="B392" s="23" t="s">
        <v>161</v>
      </c>
      <c r="C392" s="23" t="s">
        <v>333</v>
      </c>
      <c r="D392" s="24">
        <v>5</v>
      </c>
      <c r="E392" s="25"/>
      <c r="F392" s="25"/>
      <c r="G392" s="25"/>
      <c r="H392" s="25"/>
      <c r="I392" s="25"/>
      <c r="J392" s="25"/>
      <c r="K392" s="25"/>
      <c r="L392" s="25"/>
      <c r="M392" s="23"/>
      <c r="N392" s="27"/>
      <c r="O392" s="27"/>
      <c r="P392" s="27"/>
      <c r="Q392" s="27"/>
      <c r="R392" s="27"/>
      <c r="S392" s="27"/>
      <c r="T392" s="27"/>
      <c r="U392" s="26"/>
      <c r="V392" s="26"/>
      <c r="W392" s="26"/>
      <c r="X392" s="26"/>
      <c r="Y392" s="26"/>
      <c r="Z392" s="26"/>
      <c r="AA392" s="26"/>
      <c r="AB392" s="26"/>
      <c r="AC392" s="26"/>
      <c r="AD392" s="26"/>
      <c r="AE392" s="26"/>
      <c r="AF392" s="26"/>
      <c r="AG392" s="26"/>
      <c r="AH392" s="26"/>
      <c r="AI392" s="26"/>
      <c r="AJ392" s="26"/>
      <c r="AK392" s="26"/>
      <c r="AL392" s="26"/>
      <c r="AM392" s="26"/>
      <c r="AN392" s="26"/>
      <c r="AO392" s="26"/>
      <c r="AP392" s="26"/>
      <c r="AQ392" s="26"/>
      <c r="AR392" s="27"/>
      <c r="AS392" s="27"/>
      <c r="AT392" s="26"/>
      <c r="AU392" s="27"/>
      <c r="AV392" s="26"/>
    </row>
    <row r="393" spans="1:48" s="22" customFormat="1" ht="30" customHeight="1" x14ac:dyDescent="0.3">
      <c r="A393" s="23" t="s">
        <v>423</v>
      </c>
      <c r="B393" s="23" t="s">
        <v>161</v>
      </c>
      <c r="C393" s="23" t="s">
        <v>333</v>
      </c>
      <c r="D393" s="24">
        <v>10</v>
      </c>
      <c r="E393" s="25"/>
      <c r="F393" s="25"/>
      <c r="G393" s="25"/>
      <c r="H393" s="25"/>
      <c r="I393" s="25"/>
      <c r="J393" s="25"/>
      <c r="K393" s="25"/>
      <c r="L393" s="25"/>
      <c r="M393" s="23"/>
      <c r="N393" s="27"/>
      <c r="O393" s="27"/>
      <c r="P393" s="27"/>
      <c r="Q393" s="27"/>
      <c r="R393" s="27"/>
      <c r="S393" s="27"/>
      <c r="T393" s="27"/>
      <c r="U393" s="26"/>
      <c r="V393" s="26"/>
      <c r="W393" s="26"/>
      <c r="X393" s="26"/>
      <c r="Y393" s="26"/>
      <c r="Z393" s="26"/>
      <c r="AA393" s="26"/>
      <c r="AB393" s="26"/>
      <c r="AC393" s="26"/>
      <c r="AD393" s="26"/>
      <c r="AE393" s="26"/>
      <c r="AF393" s="26"/>
      <c r="AG393" s="26"/>
      <c r="AH393" s="26"/>
      <c r="AI393" s="26"/>
      <c r="AJ393" s="26"/>
      <c r="AK393" s="26"/>
      <c r="AL393" s="26"/>
      <c r="AM393" s="26"/>
      <c r="AN393" s="26"/>
      <c r="AO393" s="26"/>
      <c r="AP393" s="26"/>
      <c r="AQ393" s="26"/>
      <c r="AR393" s="27"/>
      <c r="AS393" s="27"/>
      <c r="AT393" s="26"/>
      <c r="AU393" s="27"/>
      <c r="AV393" s="26"/>
    </row>
    <row r="394" spans="1:48" s="22" customFormat="1" ht="30" customHeight="1" x14ac:dyDescent="0.3">
      <c r="A394" s="23" t="s">
        <v>424</v>
      </c>
      <c r="B394" s="23" t="s">
        <v>161</v>
      </c>
      <c r="C394" s="23" t="s">
        <v>333</v>
      </c>
      <c r="D394" s="24">
        <v>5</v>
      </c>
      <c r="E394" s="25"/>
      <c r="F394" s="25"/>
      <c r="G394" s="25"/>
      <c r="H394" s="25"/>
      <c r="I394" s="25"/>
      <c r="J394" s="25"/>
      <c r="K394" s="25"/>
      <c r="L394" s="25"/>
      <c r="M394" s="23"/>
      <c r="N394" s="27"/>
      <c r="O394" s="27"/>
      <c r="P394" s="27"/>
      <c r="Q394" s="27"/>
      <c r="R394" s="27"/>
      <c r="S394" s="27"/>
      <c r="T394" s="27"/>
      <c r="U394" s="26"/>
      <c r="V394" s="26"/>
      <c r="W394" s="26"/>
      <c r="X394" s="26"/>
      <c r="Y394" s="26"/>
      <c r="Z394" s="26"/>
      <c r="AA394" s="26"/>
      <c r="AB394" s="26"/>
      <c r="AC394" s="26"/>
      <c r="AD394" s="26"/>
      <c r="AE394" s="26"/>
      <c r="AF394" s="26"/>
      <c r="AG394" s="26"/>
      <c r="AH394" s="26"/>
      <c r="AI394" s="26"/>
      <c r="AJ394" s="26"/>
      <c r="AK394" s="26"/>
      <c r="AL394" s="26"/>
      <c r="AM394" s="26"/>
      <c r="AN394" s="26"/>
      <c r="AO394" s="26"/>
      <c r="AP394" s="26"/>
      <c r="AQ394" s="26"/>
      <c r="AR394" s="27"/>
      <c r="AS394" s="27"/>
      <c r="AT394" s="26"/>
      <c r="AU394" s="27"/>
      <c r="AV394" s="26"/>
    </row>
    <row r="395" spans="1:48" s="22" customFormat="1" ht="30" customHeight="1" x14ac:dyDescent="0.3">
      <c r="A395" s="23" t="s">
        <v>160</v>
      </c>
      <c r="B395" s="23" t="s">
        <v>161</v>
      </c>
      <c r="C395" s="23" t="s">
        <v>333</v>
      </c>
      <c r="D395" s="24">
        <v>6</v>
      </c>
      <c r="E395" s="25"/>
      <c r="F395" s="25"/>
      <c r="G395" s="25"/>
      <c r="H395" s="25"/>
      <c r="I395" s="25"/>
      <c r="J395" s="25"/>
      <c r="K395" s="25"/>
      <c r="L395" s="25"/>
      <c r="M395" s="23"/>
      <c r="N395" s="27"/>
      <c r="O395" s="27"/>
      <c r="P395" s="27"/>
      <c r="Q395" s="27"/>
      <c r="R395" s="27"/>
      <c r="S395" s="27"/>
      <c r="T395" s="27"/>
      <c r="U395" s="26"/>
      <c r="V395" s="26"/>
      <c r="W395" s="26"/>
      <c r="X395" s="26"/>
      <c r="Y395" s="26"/>
      <c r="Z395" s="26"/>
      <c r="AA395" s="26"/>
      <c r="AB395" s="26"/>
      <c r="AC395" s="26"/>
      <c r="AD395" s="26"/>
      <c r="AE395" s="26"/>
      <c r="AF395" s="26"/>
      <c r="AG395" s="26"/>
      <c r="AH395" s="26"/>
      <c r="AI395" s="26"/>
      <c r="AJ395" s="26"/>
      <c r="AK395" s="26"/>
      <c r="AL395" s="26"/>
      <c r="AM395" s="26"/>
      <c r="AN395" s="26"/>
      <c r="AO395" s="26"/>
      <c r="AP395" s="26"/>
      <c r="AQ395" s="26"/>
      <c r="AR395" s="27"/>
      <c r="AS395" s="27"/>
      <c r="AT395" s="26"/>
      <c r="AU395" s="27"/>
      <c r="AV395" s="26"/>
    </row>
    <row r="396" spans="1:48" s="22" customFormat="1" ht="30" customHeight="1" x14ac:dyDescent="0.3">
      <c r="A396" s="23" t="s">
        <v>163</v>
      </c>
      <c r="B396" s="23" t="s">
        <v>156</v>
      </c>
      <c r="C396" s="23" t="s">
        <v>327</v>
      </c>
      <c r="D396" s="24">
        <v>1</v>
      </c>
      <c r="E396" s="25"/>
      <c r="F396" s="25"/>
      <c r="G396" s="25"/>
      <c r="H396" s="25"/>
      <c r="I396" s="25"/>
      <c r="J396" s="25"/>
      <c r="K396" s="25"/>
      <c r="L396" s="25"/>
      <c r="M396" s="23"/>
      <c r="N396" s="27"/>
      <c r="O396" s="27"/>
      <c r="P396" s="27"/>
      <c r="Q396" s="27"/>
      <c r="R396" s="27"/>
      <c r="S396" s="27"/>
      <c r="T396" s="27"/>
      <c r="U396" s="26"/>
      <c r="V396" s="26"/>
      <c r="W396" s="26"/>
      <c r="X396" s="26"/>
      <c r="Y396" s="26"/>
      <c r="Z396" s="26"/>
      <c r="AA396" s="26"/>
      <c r="AB396" s="26"/>
      <c r="AC396" s="26"/>
      <c r="AD396" s="26"/>
      <c r="AE396" s="26"/>
      <c r="AF396" s="26"/>
      <c r="AG396" s="26"/>
      <c r="AH396" s="26"/>
      <c r="AI396" s="26"/>
      <c r="AJ396" s="26"/>
      <c r="AK396" s="26"/>
      <c r="AL396" s="26"/>
      <c r="AM396" s="26"/>
      <c r="AN396" s="26"/>
      <c r="AO396" s="26"/>
      <c r="AP396" s="26"/>
      <c r="AQ396" s="26"/>
      <c r="AR396" s="27"/>
      <c r="AS396" s="27"/>
      <c r="AT396" s="26"/>
      <c r="AU396" s="27"/>
      <c r="AV396" s="26"/>
    </row>
    <row r="397" spans="1:48" s="22" customFormat="1" ht="30" customHeight="1" x14ac:dyDescent="0.3">
      <c r="A397" s="24"/>
      <c r="B397" s="24"/>
      <c r="C397" s="24"/>
      <c r="D397" s="24"/>
      <c r="E397" s="25"/>
      <c r="F397" s="25"/>
      <c r="G397" s="25"/>
      <c r="H397" s="25"/>
      <c r="I397" s="25"/>
      <c r="J397" s="25"/>
      <c r="K397" s="25"/>
      <c r="L397" s="25"/>
      <c r="M397" s="24"/>
    </row>
    <row r="398" spans="1:48" s="22" customFormat="1" ht="30" customHeight="1" x14ac:dyDescent="0.3">
      <c r="A398" s="24"/>
      <c r="B398" s="24"/>
      <c r="C398" s="24"/>
      <c r="D398" s="24"/>
      <c r="E398" s="25"/>
      <c r="F398" s="25"/>
      <c r="G398" s="25"/>
      <c r="H398" s="25"/>
      <c r="I398" s="25"/>
      <c r="J398" s="25"/>
      <c r="K398" s="25"/>
      <c r="L398" s="25"/>
      <c r="M398" s="24"/>
    </row>
    <row r="399" spans="1:48" s="22" customFormat="1" ht="30" customHeight="1" x14ac:dyDescent="0.3">
      <c r="A399" s="24"/>
      <c r="B399" s="24"/>
      <c r="C399" s="24"/>
      <c r="D399" s="24"/>
      <c r="E399" s="25"/>
      <c r="F399" s="25"/>
      <c r="G399" s="25"/>
      <c r="H399" s="25"/>
      <c r="I399" s="25"/>
      <c r="J399" s="25"/>
      <c r="K399" s="25"/>
      <c r="L399" s="25"/>
      <c r="M399" s="24"/>
    </row>
    <row r="400" spans="1:48" s="22" customFormat="1" ht="30" customHeight="1" x14ac:dyDescent="0.3">
      <c r="A400" s="24"/>
      <c r="B400" s="24"/>
      <c r="C400" s="24"/>
      <c r="D400" s="24"/>
      <c r="E400" s="25"/>
      <c r="F400" s="25"/>
      <c r="G400" s="25"/>
      <c r="H400" s="25"/>
      <c r="I400" s="25"/>
      <c r="J400" s="25"/>
      <c r="K400" s="25"/>
      <c r="L400" s="25"/>
      <c r="M400" s="24"/>
    </row>
    <row r="401" spans="1:13" s="22" customFormat="1" ht="30" customHeight="1" x14ac:dyDescent="0.3">
      <c r="A401" s="24"/>
      <c r="B401" s="24"/>
      <c r="C401" s="24"/>
      <c r="D401" s="24"/>
      <c r="E401" s="25"/>
      <c r="F401" s="25"/>
      <c r="G401" s="25"/>
      <c r="H401" s="25"/>
      <c r="I401" s="25"/>
      <c r="J401" s="25"/>
      <c r="K401" s="25"/>
      <c r="L401" s="25"/>
      <c r="M401" s="24"/>
    </row>
    <row r="402" spans="1:13" s="22" customFormat="1" ht="30" customHeight="1" x14ac:dyDescent="0.3">
      <c r="A402" s="24"/>
      <c r="B402" s="24"/>
      <c r="C402" s="24"/>
      <c r="D402" s="24"/>
      <c r="E402" s="25"/>
      <c r="F402" s="25"/>
      <c r="G402" s="25"/>
      <c r="H402" s="25"/>
      <c r="I402" s="25"/>
      <c r="J402" s="25"/>
      <c r="K402" s="25"/>
      <c r="L402" s="25"/>
      <c r="M402" s="24"/>
    </row>
    <row r="403" spans="1:13" s="22" customFormat="1" ht="30" customHeight="1" x14ac:dyDescent="0.3">
      <c r="A403" s="24"/>
      <c r="B403" s="24"/>
      <c r="C403" s="24"/>
      <c r="D403" s="24"/>
      <c r="E403" s="25"/>
      <c r="F403" s="25"/>
      <c r="G403" s="25"/>
      <c r="H403" s="25"/>
      <c r="I403" s="25"/>
      <c r="J403" s="25"/>
      <c r="K403" s="25"/>
      <c r="L403" s="25"/>
      <c r="M403" s="24"/>
    </row>
    <row r="404" spans="1:13" s="22" customFormat="1" ht="30" customHeight="1" x14ac:dyDescent="0.3">
      <c r="A404" s="24"/>
      <c r="B404" s="24"/>
      <c r="C404" s="24"/>
      <c r="D404" s="24"/>
      <c r="E404" s="25"/>
      <c r="F404" s="25"/>
      <c r="G404" s="25"/>
      <c r="H404" s="25"/>
      <c r="I404" s="25"/>
      <c r="J404" s="25"/>
      <c r="K404" s="25"/>
      <c r="L404" s="25"/>
      <c r="M404" s="24"/>
    </row>
    <row r="405" spans="1:13" s="22" customFormat="1" ht="30" customHeight="1" x14ac:dyDescent="0.3">
      <c r="A405" s="24"/>
      <c r="B405" s="24"/>
      <c r="C405" s="24"/>
      <c r="D405" s="24"/>
      <c r="E405" s="25"/>
      <c r="F405" s="25"/>
      <c r="G405" s="25"/>
      <c r="H405" s="25"/>
      <c r="I405" s="25"/>
      <c r="J405" s="25"/>
      <c r="K405" s="25"/>
      <c r="L405" s="25"/>
      <c r="M405" s="24"/>
    </row>
    <row r="406" spans="1:13" s="22" customFormat="1" ht="30" customHeight="1" x14ac:dyDescent="0.3">
      <c r="A406" s="24"/>
      <c r="B406" s="24"/>
      <c r="C406" s="24"/>
      <c r="D406" s="24"/>
      <c r="E406" s="25"/>
      <c r="F406" s="25"/>
      <c r="G406" s="25"/>
      <c r="H406" s="25"/>
      <c r="I406" s="25"/>
      <c r="J406" s="25"/>
      <c r="K406" s="25"/>
      <c r="L406" s="25"/>
      <c r="M406" s="24"/>
    </row>
    <row r="407" spans="1:13" s="22" customFormat="1" ht="30" customHeight="1" x14ac:dyDescent="0.3">
      <c r="A407" s="24"/>
      <c r="B407" s="24"/>
      <c r="C407" s="24"/>
      <c r="D407" s="24"/>
      <c r="E407" s="25"/>
      <c r="F407" s="25"/>
      <c r="G407" s="25"/>
      <c r="H407" s="25"/>
      <c r="I407" s="25"/>
      <c r="J407" s="25"/>
      <c r="K407" s="25"/>
      <c r="L407" s="25"/>
      <c r="M407" s="24"/>
    </row>
    <row r="408" spans="1:13" s="22" customFormat="1" ht="30" customHeight="1" x14ac:dyDescent="0.3">
      <c r="A408" s="24"/>
      <c r="B408" s="24"/>
      <c r="C408" s="24"/>
      <c r="D408" s="24"/>
      <c r="E408" s="25"/>
      <c r="F408" s="25"/>
      <c r="G408" s="25"/>
      <c r="H408" s="25"/>
      <c r="I408" s="25"/>
      <c r="J408" s="25"/>
      <c r="K408" s="25"/>
      <c r="L408" s="25"/>
      <c r="M408" s="24"/>
    </row>
    <row r="409" spans="1:13" s="22" customFormat="1" ht="30" customHeight="1" x14ac:dyDescent="0.3">
      <c r="A409" s="24"/>
      <c r="B409" s="24"/>
      <c r="C409" s="24"/>
      <c r="D409" s="24"/>
      <c r="E409" s="25"/>
      <c r="F409" s="25"/>
      <c r="G409" s="25"/>
      <c r="H409" s="25"/>
      <c r="I409" s="25"/>
      <c r="J409" s="25"/>
      <c r="K409" s="25"/>
      <c r="L409" s="25"/>
      <c r="M409" s="24"/>
    </row>
    <row r="410" spans="1:13" s="22" customFormat="1" ht="30" customHeight="1" x14ac:dyDescent="0.3">
      <c r="A410" s="24"/>
      <c r="B410" s="24"/>
      <c r="C410" s="24"/>
      <c r="D410" s="24"/>
      <c r="E410" s="25"/>
      <c r="F410" s="25"/>
      <c r="G410" s="25"/>
      <c r="H410" s="25"/>
      <c r="I410" s="25"/>
      <c r="J410" s="25"/>
      <c r="K410" s="25"/>
      <c r="L410" s="25"/>
      <c r="M410" s="24"/>
    </row>
    <row r="411" spans="1:13" s="22" customFormat="1" ht="30" customHeight="1" x14ac:dyDescent="0.3">
      <c r="A411" s="24"/>
      <c r="B411" s="24"/>
      <c r="C411" s="24"/>
      <c r="D411" s="24"/>
      <c r="E411" s="25"/>
      <c r="F411" s="25"/>
      <c r="G411" s="25"/>
      <c r="H411" s="25"/>
      <c r="I411" s="25"/>
      <c r="J411" s="25"/>
      <c r="K411" s="25"/>
      <c r="L411" s="25"/>
      <c r="M411" s="24"/>
    </row>
    <row r="412" spans="1:13" s="22" customFormat="1" ht="30" customHeight="1" x14ac:dyDescent="0.3">
      <c r="A412" s="24"/>
      <c r="B412" s="24"/>
      <c r="C412" s="24"/>
      <c r="D412" s="24"/>
      <c r="E412" s="25"/>
      <c r="F412" s="25"/>
      <c r="G412" s="25"/>
      <c r="H412" s="25"/>
      <c r="I412" s="25"/>
      <c r="J412" s="25"/>
      <c r="K412" s="25"/>
      <c r="L412" s="25"/>
      <c r="M412" s="24"/>
    </row>
    <row r="413" spans="1:13" s="22" customFormat="1" ht="30" customHeight="1" x14ac:dyDescent="0.3">
      <c r="A413" s="24"/>
      <c r="B413" s="24"/>
      <c r="C413" s="24"/>
      <c r="D413" s="24"/>
      <c r="E413" s="25"/>
      <c r="F413" s="25"/>
      <c r="G413" s="25"/>
      <c r="H413" s="25"/>
      <c r="I413" s="25"/>
      <c r="J413" s="25"/>
      <c r="K413" s="25"/>
      <c r="L413" s="25"/>
      <c r="M413" s="24"/>
    </row>
    <row r="414" spans="1:13" s="22" customFormat="1" ht="30" customHeight="1" x14ac:dyDescent="0.3">
      <c r="A414" s="24"/>
      <c r="B414" s="24"/>
      <c r="C414" s="24"/>
      <c r="D414" s="24"/>
      <c r="E414" s="25"/>
      <c r="F414" s="25"/>
      <c r="G414" s="25"/>
      <c r="H414" s="25"/>
      <c r="I414" s="25"/>
      <c r="J414" s="25"/>
      <c r="K414" s="25"/>
      <c r="L414" s="25"/>
      <c r="M414" s="24"/>
    </row>
    <row r="415" spans="1:13" s="22" customFormat="1" ht="30" customHeight="1" x14ac:dyDescent="0.3">
      <c r="A415" s="24"/>
      <c r="B415" s="24"/>
      <c r="C415" s="24"/>
      <c r="D415" s="24"/>
      <c r="E415" s="25"/>
      <c r="F415" s="25"/>
      <c r="G415" s="25"/>
      <c r="H415" s="25"/>
      <c r="I415" s="25"/>
      <c r="J415" s="25"/>
      <c r="K415" s="25"/>
      <c r="L415" s="25"/>
      <c r="M415" s="24"/>
    </row>
    <row r="416" spans="1:13" s="22" customFormat="1" ht="30" customHeight="1" x14ac:dyDescent="0.3">
      <c r="A416" s="24"/>
      <c r="B416" s="24"/>
      <c r="C416" s="24"/>
      <c r="D416" s="24"/>
      <c r="E416" s="25"/>
      <c r="F416" s="25"/>
      <c r="G416" s="25"/>
      <c r="H416" s="25"/>
      <c r="I416" s="25"/>
      <c r="J416" s="25"/>
      <c r="K416" s="25"/>
      <c r="L416" s="25"/>
      <c r="M416" s="24"/>
    </row>
    <row r="417" spans="1:48" s="22" customFormat="1" ht="30" customHeight="1" x14ac:dyDescent="0.3">
      <c r="A417" s="24"/>
      <c r="B417" s="24"/>
      <c r="C417" s="24"/>
      <c r="D417" s="24"/>
      <c r="E417" s="25"/>
      <c r="F417" s="25"/>
      <c r="G417" s="25"/>
      <c r="H417" s="25"/>
      <c r="I417" s="25"/>
      <c r="J417" s="25"/>
      <c r="K417" s="25"/>
      <c r="L417" s="25"/>
      <c r="M417" s="24"/>
    </row>
    <row r="418" spans="1:48" s="22" customFormat="1" ht="30" customHeight="1" x14ac:dyDescent="0.3">
      <c r="A418" s="24"/>
      <c r="B418" s="24"/>
      <c r="C418" s="24"/>
      <c r="D418" s="24"/>
      <c r="E418" s="25"/>
      <c r="F418" s="25"/>
      <c r="G418" s="25"/>
      <c r="H418" s="25"/>
      <c r="I418" s="25"/>
      <c r="J418" s="25"/>
      <c r="K418" s="25"/>
      <c r="L418" s="25"/>
      <c r="M418" s="24"/>
    </row>
    <row r="419" spans="1:48" s="22" customFormat="1" ht="30" customHeight="1" x14ac:dyDescent="0.3">
      <c r="A419" s="24"/>
      <c r="B419" s="24"/>
      <c r="C419" s="24"/>
      <c r="D419" s="24"/>
      <c r="E419" s="25"/>
      <c r="F419" s="25"/>
      <c r="G419" s="25"/>
      <c r="H419" s="25"/>
      <c r="I419" s="25"/>
      <c r="J419" s="25"/>
      <c r="K419" s="25"/>
      <c r="L419" s="25"/>
      <c r="M419" s="24"/>
    </row>
    <row r="420" spans="1:48" s="22" customFormat="1" ht="30" customHeight="1" x14ac:dyDescent="0.3">
      <c r="A420" s="24"/>
      <c r="B420" s="24"/>
      <c r="C420" s="24"/>
      <c r="D420" s="24"/>
      <c r="E420" s="25"/>
      <c r="F420" s="25"/>
      <c r="G420" s="25"/>
      <c r="H420" s="25"/>
      <c r="I420" s="25"/>
      <c r="J420" s="25"/>
      <c r="K420" s="25"/>
      <c r="L420" s="25"/>
      <c r="M420" s="24"/>
    </row>
    <row r="421" spans="1:48" s="22" customFormat="1" ht="30" customHeight="1" x14ac:dyDescent="0.3">
      <c r="A421" s="24"/>
      <c r="B421" s="24"/>
      <c r="C421" s="24"/>
      <c r="D421" s="24"/>
      <c r="E421" s="25"/>
      <c r="F421" s="25"/>
      <c r="G421" s="25"/>
      <c r="H421" s="25"/>
      <c r="I421" s="25"/>
      <c r="J421" s="25"/>
      <c r="K421" s="25"/>
      <c r="L421" s="25"/>
      <c r="M421" s="24"/>
    </row>
    <row r="422" spans="1:48" s="22" customFormat="1" ht="30" customHeight="1" x14ac:dyDescent="0.3">
      <c r="A422" s="23" t="s">
        <v>104</v>
      </c>
      <c r="B422" s="24"/>
      <c r="C422" s="24"/>
      <c r="D422" s="24"/>
      <c r="E422" s="25"/>
      <c r="F422" s="25"/>
      <c r="G422" s="25"/>
      <c r="H422" s="25"/>
      <c r="I422" s="25"/>
      <c r="J422" s="25"/>
      <c r="K422" s="25"/>
      <c r="L422" s="25"/>
      <c r="M422" s="24"/>
    </row>
    <row r="423" spans="1:48" s="22" customFormat="1" ht="30" customHeight="1" x14ac:dyDescent="0.3">
      <c r="A423" s="23" t="s">
        <v>389</v>
      </c>
      <c r="B423" s="23" t="s">
        <v>329</v>
      </c>
      <c r="C423" s="24"/>
      <c r="D423" s="24"/>
      <c r="E423" s="25"/>
      <c r="F423" s="25"/>
      <c r="G423" s="25"/>
      <c r="H423" s="25"/>
      <c r="I423" s="25"/>
      <c r="J423" s="25"/>
      <c r="K423" s="25"/>
      <c r="L423" s="25"/>
      <c r="M423" s="24"/>
      <c r="N423" s="26"/>
      <c r="O423" s="26"/>
      <c r="P423" s="26"/>
      <c r="Q423" s="27"/>
      <c r="R423" s="26"/>
      <c r="S423" s="26"/>
      <c r="T423" s="26"/>
      <c r="U423" s="26"/>
      <c r="V423" s="26"/>
      <c r="W423" s="26"/>
      <c r="X423" s="26"/>
      <c r="Y423" s="26"/>
      <c r="Z423" s="26"/>
      <c r="AA423" s="26"/>
      <c r="AB423" s="26"/>
      <c r="AC423" s="26"/>
      <c r="AD423" s="26"/>
      <c r="AE423" s="26"/>
      <c r="AF423" s="26"/>
      <c r="AG423" s="26"/>
      <c r="AH423" s="26"/>
      <c r="AI423" s="26"/>
      <c r="AJ423" s="26"/>
      <c r="AK423" s="26"/>
      <c r="AL423" s="26"/>
      <c r="AM423" s="26"/>
      <c r="AN423" s="26"/>
      <c r="AO423" s="26"/>
      <c r="AP423" s="26"/>
      <c r="AQ423" s="26"/>
      <c r="AR423" s="26"/>
      <c r="AS423" s="26"/>
      <c r="AT423" s="26"/>
      <c r="AU423" s="26"/>
      <c r="AV423" s="26"/>
    </row>
    <row r="424" spans="1:48" s="22" customFormat="1" ht="30" customHeight="1" x14ac:dyDescent="0.3">
      <c r="A424" s="23" t="s">
        <v>445</v>
      </c>
      <c r="B424" s="23" t="s">
        <v>446</v>
      </c>
      <c r="C424" s="23" t="s">
        <v>339</v>
      </c>
      <c r="D424" s="24">
        <v>1</v>
      </c>
      <c r="E424" s="25"/>
      <c r="F424" s="25"/>
      <c r="G424" s="25"/>
      <c r="H424" s="25"/>
      <c r="I424" s="25"/>
      <c r="J424" s="25"/>
      <c r="K424" s="25"/>
      <c r="L424" s="25"/>
      <c r="M424" s="23"/>
      <c r="N424" s="27"/>
      <c r="O424" s="27"/>
      <c r="P424" s="27"/>
      <c r="Q424" s="27"/>
      <c r="R424" s="27"/>
      <c r="S424" s="27"/>
      <c r="T424" s="27"/>
      <c r="U424" s="26"/>
      <c r="V424" s="26"/>
      <c r="W424" s="26"/>
      <c r="X424" s="26"/>
      <c r="Y424" s="26"/>
      <c r="Z424" s="26"/>
      <c r="AA424" s="26"/>
      <c r="AB424" s="26"/>
      <c r="AC424" s="26"/>
      <c r="AD424" s="26"/>
      <c r="AE424" s="26"/>
      <c r="AF424" s="26"/>
      <c r="AG424" s="26"/>
      <c r="AH424" s="26"/>
      <c r="AI424" s="26"/>
      <c r="AJ424" s="26"/>
      <c r="AK424" s="26"/>
      <c r="AL424" s="26"/>
      <c r="AM424" s="26"/>
      <c r="AN424" s="26"/>
      <c r="AO424" s="26"/>
      <c r="AP424" s="26"/>
      <c r="AQ424" s="26"/>
      <c r="AR424" s="27"/>
      <c r="AS424" s="27"/>
      <c r="AT424" s="26"/>
      <c r="AU424" s="27"/>
      <c r="AV424" s="26"/>
    </row>
    <row r="425" spans="1:48" s="22" customFormat="1" ht="30" customHeight="1" x14ac:dyDescent="0.3">
      <c r="A425" s="23" t="s">
        <v>441</v>
      </c>
      <c r="B425" s="23" t="s">
        <v>416</v>
      </c>
      <c r="C425" s="23" t="s">
        <v>339</v>
      </c>
      <c r="D425" s="24">
        <v>1</v>
      </c>
      <c r="E425" s="25"/>
      <c r="F425" s="25"/>
      <c r="G425" s="25"/>
      <c r="H425" s="25"/>
      <c r="I425" s="25"/>
      <c r="J425" s="25"/>
      <c r="K425" s="25"/>
      <c r="L425" s="25"/>
      <c r="M425" s="23"/>
      <c r="N425" s="27"/>
      <c r="O425" s="27"/>
      <c r="P425" s="27"/>
      <c r="Q425" s="27"/>
      <c r="R425" s="27"/>
      <c r="S425" s="27"/>
      <c r="T425" s="27"/>
      <c r="U425" s="26"/>
      <c r="V425" s="26"/>
      <c r="W425" s="26"/>
      <c r="X425" s="26"/>
      <c r="Y425" s="26"/>
      <c r="Z425" s="26"/>
      <c r="AA425" s="26"/>
      <c r="AB425" s="26"/>
      <c r="AC425" s="26"/>
      <c r="AD425" s="26"/>
      <c r="AE425" s="26"/>
      <c r="AF425" s="26"/>
      <c r="AG425" s="26"/>
      <c r="AH425" s="26"/>
      <c r="AI425" s="26"/>
      <c r="AJ425" s="26"/>
      <c r="AK425" s="26"/>
      <c r="AL425" s="26"/>
      <c r="AM425" s="26"/>
      <c r="AN425" s="26"/>
      <c r="AO425" s="26"/>
      <c r="AP425" s="26"/>
      <c r="AQ425" s="26"/>
      <c r="AR425" s="27"/>
      <c r="AS425" s="27"/>
      <c r="AT425" s="26"/>
      <c r="AU425" s="27"/>
      <c r="AV425" s="26"/>
    </row>
    <row r="426" spans="1:48" s="22" customFormat="1" ht="30" customHeight="1" x14ac:dyDescent="0.3">
      <c r="A426" s="23" t="s">
        <v>49</v>
      </c>
      <c r="B426" s="23" t="s">
        <v>405</v>
      </c>
      <c r="C426" s="23" t="s">
        <v>339</v>
      </c>
      <c r="D426" s="24">
        <v>1</v>
      </c>
      <c r="E426" s="25"/>
      <c r="F426" s="25"/>
      <c r="G426" s="25"/>
      <c r="H426" s="25"/>
      <c r="I426" s="25"/>
      <c r="J426" s="25"/>
      <c r="K426" s="25"/>
      <c r="L426" s="25"/>
      <c r="M426" s="23"/>
      <c r="N426" s="27"/>
      <c r="O426" s="27"/>
      <c r="P426" s="27"/>
      <c r="Q426" s="27"/>
      <c r="R426" s="27"/>
      <c r="S426" s="27"/>
      <c r="T426" s="27"/>
      <c r="U426" s="26"/>
      <c r="V426" s="26"/>
      <c r="W426" s="26"/>
      <c r="X426" s="26"/>
      <c r="Y426" s="26"/>
      <c r="Z426" s="26"/>
      <c r="AA426" s="26"/>
      <c r="AB426" s="26"/>
      <c r="AC426" s="26"/>
      <c r="AD426" s="26"/>
      <c r="AE426" s="26"/>
      <c r="AF426" s="26"/>
      <c r="AG426" s="26"/>
      <c r="AH426" s="26"/>
      <c r="AI426" s="26"/>
      <c r="AJ426" s="26"/>
      <c r="AK426" s="26"/>
      <c r="AL426" s="26"/>
      <c r="AM426" s="26"/>
      <c r="AN426" s="26"/>
      <c r="AO426" s="26"/>
      <c r="AP426" s="26"/>
      <c r="AQ426" s="26"/>
      <c r="AR426" s="27"/>
      <c r="AS426" s="27"/>
      <c r="AT426" s="26"/>
      <c r="AU426" s="27"/>
      <c r="AV426" s="26"/>
    </row>
    <row r="427" spans="1:48" s="22" customFormat="1" ht="30" customHeight="1" x14ac:dyDescent="0.3">
      <c r="A427" s="24"/>
      <c r="B427" s="24"/>
      <c r="C427" s="24"/>
      <c r="D427" s="24"/>
      <c r="E427" s="25"/>
      <c r="F427" s="25"/>
      <c r="G427" s="25"/>
      <c r="H427" s="25"/>
      <c r="I427" s="25"/>
      <c r="J427" s="25"/>
      <c r="K427" s="25"/>
      <c r="L427" s="25"/>
      <c r="M427" s="24"/>
    </row>
    <row r="428" spans="1:48" s="22" customFormat="1" ht="30" customHeight="1" x14ac:dyDescent="0.3">
      <c r="A428" s="24"/>
      <c r="B428" s="24"/>
      <c r="C428" s="24"/>
      <c r="D428" s="24"/>
      <c r="E428" s="25"/>
      <c r="F428" s="25"/>
      <c r="G428" s="25"/>
      <c r="H428" s="25"/>
      <c r="I428" s="25"/>
      <c r="J428" s="25"/>
      <c r="K428" s="25"/>
      <c r="L428" s="25"/>
      <c r="M428" s="24"/>
    </row>
    <row r="429" spans="1:48" s="22" customFormat="1" ht="30" customHeight="1" x14ac:dyDescent="0.3">
      <c r="A429" s="24"/>
      <c r="B429" s="24"/>
      <c r="C429" s="24"/>
      <c r="D429" s="24"/>
      <c r="E429" s="25"/>
      <c r="F429" s="25"/>
      <c r="G429" s="25"/>
      <c r="H429" s="25"/>
      <c r="I429" s="25"/>
      <c r="J429" s="25"/>
      <c r="K429" s="25"/>
      <c r="L429" s="25"/>
      <c r="M429" s="24"/>
    </row>
    <row r="430" spans="1:48" s="22" customFormat="1" ht="30" customHeight="1" x14ac:dyDescent="0.3">
      <c r="A430" s="24"/>
      <c r="B430" s="24"/>
      <c r="C430" s="24"/>
      <c r="D430" s="24"/>
      <c r="E430" s="25"/>
      <c r="F430" s="25"/>
      <c r="G430" s="25"/>
      <c r="H430" s="25"/>
      <c r="I430" s="25"/>
      <c r="J430" s="25"/>
      <c r="K430" s="25"/>
      <c r="L430" s="25"/>
      <c r="M430" s="24"/>
    </row>
    <row r="431" spans="1:48" s="22" customFormat="1" ht="30" customHeight="1" x14ac:dyDescent="0.3">
      <c r="A431" s="24"/>
      <c r="B431" s="24"/>
      <c r="C431" s="24"/>
      <c r="D431" s="24"/>
      <c r="E431" s="25"/>
      <c r="F431" s="25"/>
      <c r="G431" s="25"/>
      <c r="H431" s="25"/>
      <c r="I431" s="25"/>
      <c r="J431" s="25"/>
      <c r="K431" s="25"/>
      <c r="L431" s="25"/>
      <c r="M431" s="24"/>
    </row>
    <row r="432" spans="1:48" s="22" customFormat="1" ht="30" customHeight="1" x14ac:dyDescent="0.3">
      <c r="A432" s="24"/>
      <c r="B432" s="24"/>
      <c r="C432" s="24"/>
      <c r="D432" s="24"/>
      <c r="E432" s="25"/>
      <c r="F432" s="25"/>
      <c r="G432" s="25"/>
      <c r="H432" s="25"/>
      <c r="I432" s="25"/>
      <c r="J432" s="25"/>
      <c r="K432" s="25"/>
      <c r="L432" s="25"/>
      <c r="M432" s="24"/>
    </row>
    <row r="433" spans="1:13" s="22" customFormat="1" ht="30" customHeight="1" x14ac:dyDescent="0.3">
      <c r="A433" s="24"/>
      <c r="B433" s="24"/>
      <c r="C433" s="24"/>
      <c r="D433" s="24"/>
      <c r="E433" s="25"/>
      <c r="F433" s="25"/>
      <c r="G433" s="25"/>
      <c r="H433" s="25"/>
      <c r="I433" s="25"/>
      <c r="J433" s="25"/>
      <c r="K433" s="25"/>
      <c r="L433" s="25"/>
      <c r="M433" s="24"/>
    </row>
    <row r="434" spans="1:13" s="22" customFormat="1" ht="30" customHeight="1" x14ac:dyDescent="0.3">
      <c r="A434" s="24"/>
      <c r="B434" s="24"/>
      <c r="C434" s="24"/>
      <c r="D434" s="24"/>
      <c r="E434" s="25"/>
      <c r="F434" s="25"/>
      <c r="G434" s="25"/>
      <c r="H434" s="25"/>
      <c r="I434" s="25"/>
      <c r="J434" s="25"/>
      <c r="K434" s="25"/>
      <c r="L434" s="25"/>
      <c r="M434" s="24"/>
    </row>
    <row r="435" spans="1:13" s="22" customFormat="1" ht="30" customHeight="1" x14ac:dyDescent="0.3">
      <c r="A435" s="24"/>
      <c r="B435" s="24"/>
      <c r="C435" s="24"/>
      <c r="D435" s="24"/>
      <c r="E435" s="25"/>
      <c r="F435" s="25"/>
      <c r="G435" s="25"/>
      <c r="H435" s="25"/>
      <c r="I435" s="25"/>
      <c r="J435" s="25"/>
      <c r="K435" s="25"/>
      <c r="L435" s="25"/>
      <c r="M435" s="24"/>
    </row>
    <row r="436" spans="1:13" s="22" customFormat="1" ht="30" customHeight="1" x14ac:dyDescent="0.3">
      <c r="A436" s="24"/>
      <c r="B436" s="24"/>
      <c r="C436" s="24"/>
      <c r="D436" s="24"/>
      <c r="E436" s="25"/>
      <c r="F436" s="25"/>
      <c r="G436" s="25"/>
      <c r="H436" s="25"/>
      <c r="I436" s="25"/>
      <c r="J436" s="25"/>
      <c r="K436" s="25"/>
      <c r="L436" s="25"/>
      <c r="M436" s="24"/>
    </row>
    <row r="437" spans="1:13" s="22" customFormat="1" ht="30" customHeight="1" x14ac:dyDescent="0.3">
      <c r="A437" s="24"/>
      <c r="B437" s="24"/>
      <c r="C437" s="24"/>
      <c r="D437" s="24"/>
      <c r="E437" s="25"/>
      <c r="F437" s="25"/>
      <c r="G437" s="25"/>
      <c r="H437" s="25"/>
      <c r="I437" s="25"/>
      <c r="J437" s="25"/>
      <c r="K437" s="25"/>
      <c r="L437" s="25"/>
      <c r="M437" s="24"/>
    </row>
    <row r="438" spans="1:13" s="22" customFormat="1" ht="30" customHeight="1" x14ac:dyDescent="0.3">
      <c r="A438" s="24"/>
      <c r="B438" s="24"/>
      <c r="C438" s="24"/>
      <c r="D438" s="24"/>
      <c r="E438" s="25"/>
      <c r="F438" s="25"/>
      <c r="G438" s="25"/>
      <c r="H438" s="25"/>
      <c r="I438" s="25"/>
      <c r="J438" s="25"/>
      <c r="K438" s="25"/>
      <c r="L438" s="25"/>
      <c r="M438" s="24"/>
    </row>
    <row r="439" spans="1:13" s="22" customFormat="1" ht="30" customHeight="1" x14ac:dyDescent="0.3">
      <c r="A439" s="24"/>
      <c r="B439" s="24"/>
      <c r="C439" s="24"/>
      <c r="D439" s="24"/>
      <c r="E439" s="25"/>
      <c r="F439" s="25"/>
      <c r="G439" s="25"/>
      <c r="H439" s="25"/>
      <c r="I439" s="25"/>
      <c r="J439" s="25"/>
      <c r="K439" s="25"/>
      <c r="L439" s="25"/>
      <c r="M439" s="24"/>
    </row>
    <row r="440" spans="1:13" s="22" customFormat="1" ht="30" customHeight="1" x14ac:dyDescent="0.3">
      <c r="A440" s="24"/>
      <c r="B440" s="24"/>
      <c r="C440" s="24"/>
      <c r="D440" s="24"/>
      <c r="E440" s="25"/>
      <c r="F440" s="25"/>
      <c r="G440" s="25"/>
      <c r="H440" s="25"/>
      <c r="I440" s="25"/>
      <c r="J440" s="25"/>
      <c r="K440" s="25"/>
      <c r="L440" s="25"/>
      <c r="M440" s="24"/>
    </row>
    <row r="441" spans="1:13" s="22" customFormat="1" ht="30" customHeight="1" x14ac:dyDescent="0.3">
      <c r="A441" s="24"/>
      <c r="B441" s="24"/>
      <c r="C441" s="24"/>
      <c r="D441" s="24"/>
      <c r="E441" s="25"/>
      <c r="F441" s="25"/>
      <c r="G441" s="25"/>
      <c r="H441" s="25"/>
      <c r="I441" s="25"/>
      <c r="J441" s="25"/>
      <c r="K441" s="25"/>
      <c r="L441" s="25"/>
      <c r="M441" s="24"/>
    </row>
    <row r="442" spans="1:13" s="22" customFormat="1" ht="30" customHeight="1" x14ac:dyDescent="0.3">
      <c r="A442" s="24"/>
      <c r="B442" s="24"/>
      <c r="C442" s="24"/>
      <c r="D442" s="24"/>
      <c r="E442" s="25"/>
      <c r="F442" s="25"/>
      <c r="G442" s="25"/>
      <c r="H442" s="25"/>
      <c r="I442" s="25"/>
      <c r="J442" s="25"/>
      <c r="K442" s="25"/>
      <c r="L442" s="25"/>
      <c r="M442" s="24"/>
    </row>
    <row r="443" spans="1:13" s="22" customFormat="1" ht="30" customHeight="1" x14ac:dyDescent="0.3">
      <c r="A443" s="24"/>
      <c r="B443" s="24"/>
      <c r="C443" s="24"/>
      <c r="D443" s="24"/>
      <c r="E443" s="25"/>
      <c r="F443" s="25"/>
      <c r="G443" s="25"/>
      <c r="H443" s="25"/>
      <c r="I443" s="25"/>
      <c r="J443" s="25"/>
      <c r="K443" s="25"/>
      <c r="L443" s="25"/>
      <c r="M443" s="24"/>
    </row>
    <row r="444" spans="1:13" s="22" customFormat="1" ht="30" customHeight="1" x14ac:dyDescent="0.3">
      <c r="A444" s="24"/>
      <c r="B444" s="24"/>
      <c r="C444" s="24"/>
      <c r="D444" s="24"/>
      <c r="E444" s="25"/>
      <c r="F444" s="25"/>
      <c r="G444" s="25"/>
      <c r="H444" s="25"/>
      <c r="I444" s="25"/>
      <c r="J444" s="25"/>
      <c r="K444" s="25"/>
      <c r="L444" s="25"/>
      <c r="M444" s="24"/>
    </row>
    <row r="445" spans="1:13" s="22" customFormat="1" ht="30" customHeight="1" x14ac:dyDescent="0.3">
      <c r="A445" s="24"/>
      <c r="B445" s="24"/>
      <c r="C445" s="24"/>
      <c r="D445" s="24"/>
      <c r="E445" s="25"/>
      <c r="F445" s="25"/>
      <c r="G445" s="25"/>
      <c r="H445" s="25"/>
      <c r="I445" s="25"/>
      <c r="J445" s="25"/>
      <c r="K445" s="25"/>
      <c r="L445" s="25"/>
      <c r="M445" s="24"/>
    </row>
    <row r="446" spans="1:13" s="22" customFormat="1" ht="30" customHeight="1" x14ac:dyDescent="0.3">
      <c r="A446" s="24"/>
      <c r="B446" s="24"/>
      <c r="C446" s="24"/>
      <c r="D446" s="24"/>
      <c r="E446" s="25"/>
      <c r="F446" s="25"/>
      <c r="G446" s="25"/>
      <c r="H446" s="25"/>
      <c r="I446" s="25"/>
      <c r="J446" s="25"/>
      <c r="K446" s="25"/>
      <c r="L446" s="25"/>
      <c r="M446" s="24"/>
    </row>
    <row r="447" spans="1:13" s="22" customFormat="1" ht="30" customHeight="1" x14ac:dyDescent="0.3">
      <c r="A447" s="24"/>
      <c r="B447" s="24"/>
      <c r="C447" s="24"/>
      <c r="D447" s="24"/>
      <c r="E447" s="25"/>
      <c r="F447" s="25"/>
      <c r="G447" s="25"/>
      <c r="H447" s="25"/>
      <c r="I447" s="25"/>
      <c r="J447" s="25"/>
      <c r="K447" s="25"/>
      <c r="L447" s="25"/>
      <c r="M447" s="24"/>
    </row>
    <row r="448" spans="1:13" s="22" customFormat="1" ht="30" customHeight="1" x14ac:dyDescent="0.3">
      <c r="A448" s="23" t="s">
        <v>104</v>
      </c>
      <c r="B448" s="24"/>
      <c r="C448" s="24"/>
      <c r="D448" s="24"/>
      <c r="E448" s="25"/>
      <c r="F448" s="25"/>
      <c r="G448" s="25"/>
      <c r="H448" s="25"/>
      <c r="I448" s="25"/>
      <c r="J448" s="25"/>
      <c r="K448" s="25"/>
      <c r="L448" s="25"/>
      <c r="M448" s="24"/>
    </row>
  </sheetData>
  <mergeCells count="46">
    <mergeCell ref="AR3:AR4"/>
    <mergeCell ref="AS3:AS4"/>
    <mergeCell ref="AT3:AT4"/>
    <mergeCell ref="AU3:AU4"/>
    <mergeCell ref="AV3:AV4"/>
    <mergeCell ref="AM3:AM4"/>
    <mergeCell ref="AN3:AN4"/>
    <mergeCell ref="AO3:AO4"/>
    <mergeCell ref="AP3:AP4"/>
    <mergeCell ref="AQ3:AQ4"/>
    <mergeCell ref="AH3:AH4"/>
    <mergeCell ref="AI3:AI4"/>
    <mergeCell ref="AJ3:AJ4"/>
    <mergeCell ref="AK3:AK4"/>
    <mergeCell ref="AL3:AL4"/>
    <mergeCell ref="AC3:AC4"/>
    <mergeCell ref="AD3:AD4"/>
    <mergeCell ref="AE3:AE4"/>
    <mergeCell ref="AF3:AF4"/>
    <mergeCell ref="AG3:AG4"/>
    <mergeCell ref="X3:X4"/>
    <mergeCell ref="Y3:Y4"/>
    <mergeCell ref="Z3:Z4"/>
    <mergeCell ref="AA3:AA4"/>
    <mergeCell ref="AB3:AB4"/>
    <mergeCell ref="S3:S4"/>
    <mergeCell ref="T3:T4"/>
    <mergeCell ref="U3:U4"/>
    <mergeCell ref="V3:V4"/>
    <mergeCell ref="W3:W4"/>
    <mergeCell ref="A1:AV1"/>
    <mergeCell ref="A2:AV2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P3:P4"/>
    <mergeCell ref="Q3:Q4"/>
    <mergeCell ref="R3:R4"/>
  </mergeCells>
  <phoneticPr fontId="6" type="noConversion"/>
  <pageMargins left="0.78694444894790649" right="0" top="0.39347222447395325" bottom="0.23597222566604614" header="0" footer="0"/>
  <pageSetup paperSize="9" scale="63" orientation="landscape" r:id="rId1"/>
  <rowBreaks count="11" manualBreakCount="11">
    <brk id="30" max="1048575" man="1"/>
    <brk id="56" max="1048575" man="1"/>
    <brk id="82" max="1048575" man="1"/>
    <brk id="108" max="1048575" man="1"/>
    <brk id="134" max="1048575" man="1"/>
    <brk id="160" max="1048575" man="1"/>
    <brk id="186" max="1048575" man="1"/>
    <brk id="212" max="1048575" man="1"/>
    <brk id="238" max="1048575" man="1"/>
    <brk id="264" max="1048575" man="1"/>
    <brk id="44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진현 김</cp:lastModifiedBy>
  <cp:revision>9</cp:revision>
  <cp:lastPrinted>2026-08-11T23:51:58Z</cp:lastPrinted>
  <dcterms:created xsi:type="dcterms:W3CDTF">2026-08-11T10:05:51Z</dcterms:created>
  <dcterms:modified xsi:type="dcterms:W3CDTF">2026-09-18T04:05:49Z</dcterms:modified>
  <cp:version>1300.0100.01</cp:version>
</cp:coreProperties>
</file>