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용직\2. 공사\2026학년도\26. 3. 31. 명교생활관 사랑, 진리, 정의동 노후 보일러 교체\6. 구매신청\"/>
    </mc:Choice>
  </mc:AlternateContent>
  <xr:revisionPtr revIDLastSave="0" documentId="13_ncr:1_{EFA65686-5E58-43C4-9B47-9A7784F2E2F4}" xr6:coauthVersionLast="36" xr6:coauthVersionMax="36" xr10:uidLastSave="{00000000-0000-0000-0000-000000000000}"/>
  <bookViews>
    <workbookView xWindow="0" yWindow="0" windowWidth="28800" windowHeight="11940" xr2:uid="{00000000-000D-0000-FFFF-FFFF00000000}"/>
  </bookViews>
  <sheets>
    <sheet name="원가계산서" sheetId="9" r:id="rId1"/>
    <sheet name="설비내역서" sheetId="1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LPB1" localSheetId="0">[1]부하계산서!#REF!</definedName>
    <definedName name="___LPB1">[1]부하계산서!#REF!</definedName>
    <definedName name="___LPK1" localSheetId="0">[1]부하계산서!#REF!</definedName>
    <definedName name="___LPK1">[1]부하계산서!#REF!</definedName>
    <definedName name="___LU1" localSheetId="0">'[2]부하(성남)'!#REF!</definedName>
    <definedName name="___LU1">'[2]부하(성남)'!#REF!</definedName>
    <definedName name="___LU2" localSheetId="0">'[2]부하(성남)'!#REF!</definedName>
    <definedName name="___LU2">'[2]부하(성남)'!#REF!</definedName>
    <definedName name="___LV01" localSheetId="0">'[2]부하(성남)'!#REF!</definedName>
    <definedName name="___LV01">'[2]부하(성남)'!#REF!</definedName>
    <definedName name="___UP1" localSheetId="0">[1]부하계산서!#REF!</definedName>
    <definedName name="___UP1">[1]부하계산서!#REF!</definedName>
    <definedName name="___UP2" localSheetId="0">[1]부하계산서!#REF!</definedName>
    <definedName name="___UP2">[1]부하계산서!#REF!</definedName>
    <definedName name="__LP2" localSheetId="0">#REF!</definedName>
    <definedName name="__LP2">#REF!</definedName>
    <definedName name="__LPB1" localSheetId="0">[1]부하계산서!#REF!</definedName>
    <definedName name="__LPB1">[1]부하계산서!#REF!</definedName>
    <definedName name="__LPK1" localSheetId="0">[1]부하계산서!#REF!</definedName>
    <definedName name="__LPK1">[1]부하계산서!#REF!</definedName>
    <definedName name="__LU1" localSheetId="0">'[2]부하(성남)'!#REF!</definedName>
    <definedName name="__LU1">'[2]부하(성남)'!#REF!</definedName>
    <definedName name="__LU2" localSheetId="0">'[2]부하(성남)'!#REF!</definedName>
    <definedName name="__LU2">'[2]부하(성남)'!#REF!</definedName>
    <definedName name="__LV01" localSheetId="0">'[2]부하(성남)'!#REF!</definedName>
    <definedName name="__LV01">'[2]부하(성남)'!#REF!</definedName>
    <definedName name="__UP1" localSheetId="0">[1]부하계산서!#REF!</definedName>
    <definedName name="__UP1">[1]부하계산서!#REF!</definedName>
    <definedName name="__UP2" localSheetId="0">[1]부하계산서!#REF!</definedName>
    <definedName name="__UP2">[1]부하계산서!#REF!</definedName>
    <definedName name="_1">#REF!</definedName>
    <definedName name="_1._PANEL_BD.__LP___1" localSheetId="0">#REF!</definedName>
    <definedName name="_1._PANEL_BD.__LP___1">#REF!</definedName>
    <definedName name="_1월" localSheetId="0">#REF!</definedName>
    <definedName name="_1월">#REF!</definedName>
    <definedName name="_2._날_개_벽" localSheetId="0">#REF!</definedName>
    <definedName name="_2._날_개_벽">#REF!</definedName>
    <definedName name="_2월" localSheetId="0">#REF!</definedName>
    <definedName name="_2월">#REF!</definedName>
    <definedName name="_3월" localSheetId="0">#REF!</definedName>
    <definedName name="_3월">#REF!</definedName>
    <definedName name="_4월" localSheetId="0">#REF!</definedName>
    <definedName name="_4월">#REF!</definedName>
    <definedName name="_50억이상" localSheetId="0">[3]단위수량!#REF!</definedName>
    <definedName name="_50억이상">[3]단위수량!#REF!</definedName>
    <definedName name="_5억원미만" localSheetId="0">[3]단위수량!#REF!</definedName>
    <definedName name="_5억원미만">[3]단위수량!#REF!</definedName>
    <definedName name="_5억이상_50억원미만" localSheetId="0">[3]단위수량!#REF!</definedName>
    <definedName name="_5억이상_50억원미만">[3]단위수량!#REF!</definedName>
    <definedName name="_5월" localSheetId="0">#REF!</definedName>
    <definedName name="_5월">#REF!</definedName>
    <definedName name="_6월" localSheetId="0">#REF!</definedName>
    <definedName name="_6월">#REF!</definedName>
    <definedName name="_CDT2" localSheetId="0">#REF!</definedName>
    <definedName name="_CDT2">#REF!</definedName>
    <definedName name="_Fill" localSheetId="0" hidden="1">[4]날개벽수량표!#REF!</definedName>
    <definedName name="_Fill" hidden="1">[4]날개벽수량표!#REF!</definedName>
    <definedName name="_JJ21">[5]중기일위대가!$J$25</definedName>
    <definedName name="_JK21">[5]중기일위대가!$K$25</definedName>
    <definedName name="_JN21">[5]중기일위대가!$I$25</definedName>
    <definedName name="_LP1" localSheetId="0">#REF!</definedName>
    <definedName name="_LP1">#REF!</definedName>
    <definedName name="_LP2" localSheetId="0">#REF!</definedName>
    <definedName name="_LP2">#REF!</definedName>
    <definedName name="_LPB1" localSheetId="0">[1]부하계산서!#REF!</definedName>
    <definedName name="_LPB1">[1]부하계산서!#REF!</definedName>
    <definedName name="_LPK1" localSheetId="0">[1]부하계산서!#REF!</definedName>
    <definedName name="_LPK1">[1]부하계산서!#REF!</definedName>
    <definedName name="_LU1" localSheetId="0">'[2]부하(성남)'!#REF!</definedName>
    <definedName name="_LU1">'[2]부하(성남)'!#REF!</definedName>
    <definedName name="_LU2" localSheetId="0">'[2]부하(성남)'!#REF!</definedName>
    <definedName name="_LU2">'[2]부하(성남)'!#REF!</definedName>
    <definedName name="_LV01" localSheetId="0">'[2]부하(성남)'!#REF!</definedName>
    <definedName name="_LV01">'[2]부하(성남)'!#REF!</definedName>
    <definedName name="_Order1" hidden="1">255</definedName>
    <definedName name="_Order2" hidden="1">255</definedName>
    <definedName name="_UP1" localSheetId="0">[1]부하계산서!#REF!</definedName>
    <definedName name="_UP1">[1]부하계산서!#REF!</definedName>
    <definedName name="_UP2" localSheetId="0">[1]부하계산서!#REF!</definedName>
    <definedName name="_UP2">[1]부하계산서!#REF!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 localSheetId="0">원가계산서!집</definedName>
    <definedName name="a">[0]!집</definedName>
    <definedName name="AAAA" localSheetId="0">원가계산서!AAAAA</definedName>
    <definedName name="AAAA">AAAAA</definedName>
    <definedName name="AAAAA" localSheetId="0">원가계산서!AAAAA</definedName>
    <definedName name="AAAAA">원가계산서!AAAAA</definedName>
    <definedName name="ART" localSheetId="0">#REF!</definedName>
    <definedName name="ART">#REF!</definedName>
    <definedName name="b" localSheetId="0">원가계산서!b</definedName>
    <definedName name="b">[0]!b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0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0">#REF!</definedName>
    <definedName name="CALCC">#REF!</definedName>
    <definedName name="CALCD">#N/A</definedName>
    <definedName name="CALCE" localSheetId="0">#REF!</definedName>
    <definedName name="CALCE">#REF!</definedName>
    <definedName name="CELL" localSheetId="0">#REF!</definedName>
    <definedName name="CELL">#REF!</definedName>
    <definedName name="_xlnm.Criteria" localSheetId="0">#REF!</definedName>
    <definedName name="_xlnm.Criteria">#REF!</definedName>
    <definedName name="Criteria_MI" localSheetId="0">#REF!</definedName>
    <definedName name="Criteria_MI">#REF!</definedName>
    <definedName name="CRT" localSheetId="0">#REF!</definedName>
    <definedName name="CRT">#REF!</definedName>
    <definedName name="D" localSheetId="0">BlankMacro1</definedName>
    <definedName name="D">BlankMacro1</definedName>
    <definedName name="_xlnm.Database" localSheetId="0">#REF!</definedName>
    <definedName name="_xlnm.Database">#REF!</definedName>
    <definedName name="dd" localSheetId="0">BlankMacro1</definedName>
    <definedName name="dd">BlankMacro1</definedName>
    <definedName name="DDD" localSheetId="0">#REF!</definedName>
    <definedName name="DDD">#REF!</definedName>
    <definedName name="DDS" localSheetId="0">BlankMacro1</definedName>
    <definedName name="DDS">BlankMacro1</definedName>
    <definedName name="DDW" localSheetId="0">BlankMacro1</definedName>
    <definedName name="DDW">BlankMacro1</definedName>
    <definedName name="dhtn" localSheetId="0">#REF!</definedName>
    <definedName name="dhtn">#REF!</definedName>
    <definedName name="DKD" localSheetId="0">BlankMacro1</definedName>
    <definedName name="DKD">BlankMacro1</definedName>
    <definedName name="DKE" localSheetId="0">BlankMacro1</definedName>
    <definedName name="DKE">BlankMacro1</definedName>
    <definedName name="DS" localSheetId="0">BlankMacro1</definedName>
    <definedName name="DS">BlankMacro1</definedName>
    <definedName name="DWS" localSheetId="0">BlankMacro1</definedName>
    <definedName name="DWS">BlankMacro1</definedName>
    <definedName name="e" localSheetId="0">#REF!</definedName>
    <definedName name="e">#REF!</definedName>
    <definedName name="EARCA">#N/A</definedName>
    <definedName name="EARCB">#N/A</definedName>
    <definedName name="EB" localSheetId="0">#REF!</definedName>
    <definedName name="EB">#REF!</definedName>
    <definedName name="EDT">#N/A</definedName>
    <definedName name="EE" localSheetId="0">#REF!</definedName>
    <definedName name="EE">#REF!</definedName>
    <definedName name="ELG" localSheetId="0">#REF!</definedName>
    <definedName name="ELG">#REF!</definedName>
    <definedName name="EXE" localSheetId="0">BlankMacro1</definedName>
    <definedName name="EXE">BlankMacro1</definedName>
    <definedName name="f" localSheetId="0">원가계산서!f</definedName>
    <definedName name="f">[0]!f</definedName>
    <definedName name="FILENAME" localSheetId="0">#REF!</definedName>
    <definedName name="FILENAME">#REF!</definedName>
    <definedName name="g" localSheetId="0">원가계산서!g</definedName>
    <definedName name="g">[0]!g</definedName>
    <definedName name="GG" localSheetId="0">BlankMacro1</definedName>
    <definedName name="GG">BlankMacro1</definedName>
    <definedName name="GGG" localSheetId="0">BlankMacro1</definedName>
    <definedName name="GGG">BlankMacro1</definedName>
    <definedName name="h" localSheetId="0">원가계산서!h</definedName>
    <definedName name="h">[0]!h</definedName>
    <definedName name="han_code">[6]!han_code</definedName>
    <definedName name="j" localSheetId="0">원가계산서!j</definedName>
    <definedName name="j">[0]!j</definedName>
    <definedName name="jhj" localSheetId="0">#REF!</definedName>
    <definedName name="jhj">#REF!</definedName>
    <definedName name="k" localSheetId="0">원가계산서!k</definedName>
    <definedName name="k">[0]!k</definedName>
    <definedName name="KA">'[7]조도계산서 (도서)'!$B$61:$E$68</definedName>
    <definedName name="l" localSheetId="0">원가계산서!l</definedName>
    <definedName name="l">[0]!l</definedName>
    <definedName name="LP1A" localSheetId="0">'[2]부하(성남)'!#REF!</definedName>
    <definedName name="LP1A">'[2]부하(성남)'!#REF!</definedName>
    <definedName name="LP1B" localSheetId="0">[1]부하계산서!#REF!</definedName>
    <definedName name="LP1B">[1]부하계산서!#REF!</definedName>
    <definedName name="LP3A" localSheetId="0">'[2]부하(성남)'!#REF!</definedName>
    <definedName name="LP3A">'[2]부하(성남)'!#REF!</definedName>
    <definedName name="LPB" localSheetId="0">'[2]부하(성남)'!#REF!</definedName>
    <definedName name="LPB">'[2]부하(성남)'!#REF!</definedName>
    <definedName name="LPBA" localSheetId="0">[1]부하계산서!#REF!</definedName>
    <definedName name="LPBA">[1]부하계산서!#REF!</definedName>
    <definedName name="LPKA" localSheetId="0">[1]부하계산서!#REF!</definedName>
    <definedName name="LPKA">[1]부하계산서!#REF!</definedName>
    <definedName name="LPKB" localSheetId="0">[1]부하계산서!#REF!</definedName>
    <definedName name="LPKB">[1]부하계산서!#REF!</definedName>
    <definedName name="LPM" localSheetId="0">[1]부하계산서!#REF!</definedName>
    <definedName name="LPM">[1]부하계산서!#REF!</definedName>
    <definedName name="LPMA" localSheetId="0">[1]부하계산서!#REF!</definedName>
    <definedName name="LPMA">[1]부하계산서!#REF!</definedName>
    <definedName name="LPO" localSheetId="0">[1]부하계산서!#REF!</definedName>
    <definedName name="LPO">[1]부하계산서!#REF!</definedName>
    <definedName name="LPOA" localSheetId="0">[1]부하계산서!#REF!</definedName>
    <definedName name="LPOA">[1]부하계산서!#REF!</definedName>
    <definedName name="LV02A" localSheetId="0">[1]부하계산서!#REF!</definedName>
    <definedName name="LV02A">[1]부하계산서!#REF!</definedName>
    <definedName name="LV02B" localSheetId="0">[1]부하계산서!#REF!</definedName>
    <definedName name="LV02B">[1]부하계산서!#REF!</definedName>
    <definedName name="LV04A" localSheetId="0">[1]부하계산서!#REF!</definedName>
    <definedName name="LV04A">[1]부하계산서!#REF!</definedName>
    <definedName name="LV04B" localSheetId="0">[1]부하계산서!#REF!</definedName>
    <definedName name="LV04B">[1]부하계산서!#REF!</definedName>
    <definedName name="M">#N/A</definedName>
    <definedName name="MCCEA" localSheetId="0">[1]부하계산서!#REF!</definedName>
    <definedName name="MCCEA">[1]부하계산서!#REF!</definedName>
    <definedName name="MCCEB" localSheetId="0">[1]부하계산서!#REF!</definedName>
    <definedName name="MCCEB">[1]부하계산서!#REF!</definedName>
    <definedName name="MCCF" localSheetId="0">[1]부하계산서!#REF!</definedName>
    <definedName name="MCCF">[1]부하계산서!#REF!</definedName>
    <definedName name="MCCN" localSheetId="0">'[2]부하(성남)'!#REF!</definedName>
    <definedName name="MCCN">'[2]부하(성남)'!#REF!</definedName>
    <definedName name="MCCP" localSheetId="0">[1]부하계산서!#REF!</definedName>
    <definedName name="MCCP">[1]부하계산서!#REF!</definedName>
    <definedName name="MCCS" localSheetId="0">[1]부하계산서!#REF!</definedName>
    <definedName name="MCCS">[1]부하계산서!#REF!</definedName>
    <definedName name="monitor" localSheetId="0">#REF!</definedName>
    <definedName name="monitor">#REF!</definedName>
    <definedName name="n" localSheetId="0">원가계산서!n</definedName>
    <definedName name="n">[0]!n</definedName>
    <definedName name="NO." localSheetId="0">#REF!</definedName>
    <definedName name="NO.">#REF!</definedName>
    <definedName name="opp" localSheetId="0">[1]부하계산서!#REF!</definedName>
    <definedName name="opp">[1]부하계산서!#REF!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B" localSheetId="0">'[2]부하(성남)'!#REF!</definedName>
    <definedName name="PB">'[2]부하(성남)'!#REF!</definedName>
    <definedName name="PNLW10" localSheetId="0">[1]부하계산서!#REF!</definedName>
    <definedName name="PNLW10">[1]부하계산서!#REF!</definedName>
    <definedName name="PNLW8" localSheetId="0">[1]부하계산서!#REF!</definedName>
    <definedName name="PNLW8">[1]부하계산서!#REF!</definedName>
    <definedName name="PP" localSheetId="0">'[2]부하(성남)'!#REF!</definedName>
    <definedName name="PP">'[2]부하(성남)'!#REF!</definedName>
    <definedName name="ppii" localSheetId="0">[1]부하계산서!#REF!</definedName>
    <definedName name="ppii">[1]부하계산서!#REF!</definedName>
    <definedName name="_xlnm.Print_Area" localSheetId="1">설비내역서!$A$1:$M$94</definedName>
    <definedName name="_xlnm.Print_Area" localSheetId="0">원가계산서!$A$1:$G$27</definedName>
    <definedName name="_xlnm.Print_Area">#N/A</definedName>
    <definedName name="Print_Area_MI" localSheetId="0">[8]물가시세!#REF!</definedName>
    <definedName name="Print_Area_MI">[8]물가시세!#REF!</definedName>
    <definedName name="print_titil" localSheetId="0">#REF!</definedName>
    <definedName name="print_titil">#REF!</definedName>
    <definedName name="Print_Title" localSheetId="0">#REF!</definedName>
    <definedName name="Print_Title">#REF!</definedName>
    <definedName name="_xlnm.Print_Titles" localSheetId="1">설비내역서!$1:$4</definedName>
    <definedName name="_xlnm.Print_Titles" localSheetId="0">#REF!</definedName>
    <definedName name="_xlnm.Print_Titles">#REF!</definedName>
    <definedName name="PRINTTITLES" localSheetId="0">#REF!</definedName>
    <definedName name="PRINTTITLES">#REF!</definedName>
    <definedName name="PRT">#N/A</definedName>
    <definedName name="Q" localSheetId="0">BlankMacro1</definedName>
    <definedName name="Q">BlankMacro1</definedName>
    <definedName name="QE" localSheetId="0">BlankMacro1</definedName>
    <definedName name="QE">BlankMacro1</definedName>
    <definedName name="QR" localSheetId="0">BlankMacro1</definedName>
    <definedName name="QR">BlankMacro1</definedName>
    <definedName name="QW" localSheetId="0">BlankMacro1</definedName>
    <definedName name="QW">BlankMacro1</definedName>
    <definedName name="QWE" localSheetId="0">BlankMacro1</definedName>
    <definedName name="QWE">BlankMacro1</definedName>
    <definedName name="_xlnm.Recorder" localSheetId="0">#REF!</definedName>
    <definedName name="_xlnm.Recorder">#REF!</definedName>
    <definedName name="s">#N/A</definedName>
    <definedName name="SAV">#N/A</definedName>
    <definedName name="size" localSheetId="0">#REF!</definedName>
    <definedName name="size">#REF!</definedName>
    <definedName name="sum" localSheetId="0">#REF!</definedName>
    <definedName name="sum">#REF!</definedName>
    <definedName name="T" localSheetId="0">BlankMacro1</definedName>
    <definedName name="T">BlankMacro1</definedName>
    <definedName name="table_arch" localSheetId="0">#REF!</definedName>
    <definedName name="table_arch">#REF!</definedName>
    <definedName name="table_arch_sub" localSheetId="0">#REF!</definedName>
    <definedName name="table_arch_sub">#REF!</definedName>
    <definedName name="table_elec" localSheetId="0">#REF!</definedName>
    <definedName name="table_elec">#REF!</definedName>
    <definedName name="table_elec_sub" localSheetId="0">#REF!</definedName>
    <definedName name="table_elec_sub">#REF!</definedName>
    <definedName name="Text5" localSheetId="0">#REF!</definedName>
    <definedName name="Text5">#REF!</definedName>
    <definedName name="TITLES_PRINT" localSheetId="0">#REF!</definedName>
    <definedName name="TITLES_PRINT">#REF!</definedName>
    <definedName name="TOP">#N/A</definedName>
    <definedName name="UNITA" localSheetId="0">[1]부하계산서!#REF!</definedName>
    <definedName name="UNITA">[1]부하계산서!#REF!</definedName>
    <definedName name="UNITAA" localSheetId="0">[1]부하계산서!#REF!</definedName>
    <definedName name="UNITAA">[1]부하계산서!#REF!</definedName>
    <definedName name="UNITB" localSheetId="0">[1]부하계산서!#REF!</definedName>
    <definedName name="UNITB">[1]부하계산서!#REF!</definedName>
    <definedName name="UNITBB" localSheetId="0">[1]부하계산서!#REF!</definedName>
    <definedName name="UNITBB">[1]부하계산서!#REF!</definedName>
    <definedName name="UNITC" localSheetId="0">[1]부하계산서!#REF!</definedName>
    <definedName name="UNITC">[1]부하계산서!#REF!</definedName>
    <definedName name="UNITC1" localSheetId="0">[1]부하계산서!#REF!</definedName>
    <definedName name="UNITC1">[1]부하계산서!#REF!</definedName>
    <definedName name="UNITCA" localSheetId="0">[1]부하계산서!#REF!</definedName>
    <definedName name="UNITCA">[1]부하계산서!#REF!</definedName>
    <definedName name="UNITD" localSheetId="0">[1]부하계산서!#REF!</definedName>
    <definedName name="UNITD">[1]부하계산서!#REF!</definedName>
    <definedName name="UNITDA" localSheetId="0">[1]부하계산서!#REF!</definedName>
    <definedName name="UNITDA">[1]부하계산서!#REF!</definedName>
    <definedName name="UPSR" localSheetId="0">[1]부하계산서!#REF!</definedName>
    <definedName name="UPSR">[1]부하계산서!#REF!</definedName>
    <definedName name="V" localSheetId="0">BlankMacro1</definedName>
    <definedName name="V">BlankMacro1</definedName>
    <definedName name="W" localSheetId="0">BlankMacro1</definedName>
    <definedName name="W">BlankMacro1</definedName>
    <definedName name="X" localSheetId="0">BlankMacro1</definedName>
    <definedName name="X">BlankMacro1</definedName>
    <definedName name="Y" localSheetId="0">BlankMacro1</definedName>
    <definedName name="Y">BlankMacro1</definedName>
    <definedName name="Z" localSheetId="0">BlankMacro1</definedName>
    <definedName name="Z">BlankMacro1</definedName>
    <definedName name="가" localSheetId="0">BlankMacro1</definedName>
    <definedName name="가">BlankMacro1</definedName>
    <definedName name="가가" localSheetId="0">BlankMacro1</definedName>
    <definedName name="가가">BlankMacro1</definedName>
    <definedName name="간선변경" localSheetId="0">BlankMacro1</definedName>
    <definedName name="간선변경">BlankMacro1</definedName>
    <definedName name="간접노무비">'[9]단가 (2)'!$H$6</definedName>
    <definedName name="감감" localSheetId="0">원가계산서!감감</definedName>
    <definedName name="감감">[0]!감감</definedName>
    <definedName name="감삼" localSheetId="0">원가계산서!감삼</definedName>
    <definedName name="감삼">[0]!감삼</definedName>
    <definedName name="개거수량" localSheetId="0">#REF!</definedName>
    <definedName name="개거수량">#REF!</definedName>
    <definedName name="건축총괄" localSheetId="0">BlankMacro1</definedName>
    <definedName name="건축총괄">BlankMacro1</definedName>
    <definedName name="견" localSheetId="0">'[10]총 원가계산'!#REF!</definedName>
    <definedName name="견">'[10]총 원가계산'!#REF!</definedName>
    <definedName name="견적갑지" localSheetId="0">'[10]총 원가계산'!#REF!</definedName>
    <definedName name="견적갑지">'[10]총 원가계산'!#REF!</definedName>
    <definedName name="공" localSheetId="0">#REF!</definedName>
    <definedName name="공">#REF!</definedName>
    <definedName name="공급가액">'[9]단가 (2)'!$H$13</definedName>
    <definedName name="공사명" localSheetId="0">#REF!</definedName>
    <definedName name="공사명">#REF!</definedName>
    <definedName name="공사비">'[9]단가 (2)'!$H$5</definedName>
    <definedName name="공사비_건축" localSheetId="0">#REF!</definedName>
    <definedName name="공사비_건축">#REF!</definedName>
    <definedName name="공사비_전기" localSheetId="0">#REF!</definedName>
    <definedName name="공사비_전기">#REF!</definedName>
    <definedName name="관급">#N/A</definedName>
    <definedName name="관급1" localSheetId="0">관급</definedName>
    <definedName name="관급1">관급</definedName>
    <definedName name="관급2" localSheetId="0">원가계산서!관급2</definedName>
    <definedName name="관급2">관급2</definedName>
    <definedName name="관급자재2" localSheetId="0">원가계산서!관급자재2</definedName>
    <definedName name="관급자재2">[0]!관급자재2</definedName>
    <definedName name="관급자재대" localSheetId="0">원가계산서!관급자재대</definedName>
    <definedName name="관급자재대">관급자재대</definedName>
    <definedName name="관급자재비">'[9]단가 (2)'!$H$16</definedName>
    <definedName name="관급집계" localSheetId="0">BlankMacro1</definedName>
    <definedName name="관급집계">BlankMacro1</definedName>
    <definedName name="기타" localSheetId="0">#REF!</definedName>
    <definedName name="기타">#REF!</definedName>
    <definedName name="기타경비">'[9]단가 (2)'!$H$9</definedName>
    <definedName name="깬돌채취" localSheetId="0">원가계산서!깬돌채취</definedName>
    <definedName name="깬돌채취">[0]!깬돌채취</definedName>
    <definedName name="나" localSheetId="0">BlankMacro1</definedName>
    <definedName name="나">BlankMacro1</definedName>
    <definedName name="남덕" localSheetId="0">BlankMacro1</definedName>
    <definedName name="남덕">BlankMacro1</definedName>
    <definedName name="내역" localSheetId="0">BlankMacro1</definedName>
    <definedName name="내역">BlankMacro1</definedName>
    <definedName name="내역서1">#N/A</definedName>
    <definedName name="내역서다" localSheetId="0">BlankMacro1</definedName>
    <definedName name="내역서다">BlankMacro1</definedName>
    <definedName name="노출직부" localSheetId="0">#REF!</definedName>
    <definedName name="노출직부">#REF!</definedName>
    <definedName name="다" localSheetId="0">BlankMacro1</definedName>
    <definedName name="다">BlankMacro1</definedName>
    <definedName name="단위공량1" localSheetId="0">#REF!</definedName>
    <definedName name="단위공량1">#REF!</definedName>
    <definedName name="단위공량10" localSheetId="0">#REF!</definedName>
    <definedName name="단위공량10">#REF!</definedName>
    <definedName name="단위공량11" localSheetId="0">#REF!</definedName>
    <definedName name="단위공량11">#REF!</definedName>
    <definedName name="단위공량12" localSheetId="0">#REF!</definedName>
    <definedName name="단위공량12">#REF!</definedName>
    <definedName name="단위공량13" localSheetId="0">#REF!</definedName>
    <definedName name="단위공량13">#REF!</definedName>
    <definedName name="단위공량14" localSheetId="0">#REF!</definedName>
    <definedName name="단위공량14">#REF!</definedName>
    <definedName name="단위공량15" localSheetId="0">#REF!</definedName>
    <definedName name="단위공량15">#REF!</definedName>
    <definedName name="단위공량16" localSheetId="0">#REF!</definedName>
    <definedName name="단위공량16">#REF!</definedName>
    <definedName name="단위공량17" localSheetId="0">#REF!</definedName>
    <definedName name="단위공량17">#REF!</definedName>
    <definedName name="단위공량2" localSheetId="0">#REF!</definedName>
    <definedName name="단위공량2">#REF!</definedName>
    <definedName name="단위공량3" localSheetId="0">#REF!</definedName>
    <definedName name="단위공량3">#REF!</definedName>
    <definedName name="단위공량4" localSheetId="0">#REF!</definedName>
    <definedName name="단위공량4">#REF!</definedName>
    <definedName name="단위공량5" localSheetId="0">#REF!</definedName>
    <definedName name="단위공량5">#REF!</definedName>
    <definedName name="단위공량6" localSheetId="0">#REF!</definedName>
    <definedName name="단위공량6">#REF!</definedName>
    <definedName name="단위공량7" localSheetId="0">#REF!</definedName>
    <definedName name="단위공량7">#REF!</definedName>
    <definedName name="단위공량8" localSheetId="0">#REF!</definedName>
    <definedName name="단위공량8">#REF!</definedName>
    <definedName name="단위공량9" localSheetId="0">#REF!</definedName>
    <definedName name="단위공량9">#REF!</definedName>
    <definedName name="대지면적" localSheetId="0">#REF!</definedName>
    <definedName name="대지면적">#REF!</definedName>
    <definedName name="더다" localSheetId="0">#REF!</definedName>
    <definedName name="더다">#REF!</definedName>
    <definedName name="더닫" localSheetId="0">#REF!</definedName>
    <definedName name="더닫">#REF!</definedName>
    <definedName name="더더더" localSheetId="0">#REF!</definedName>
    <definedName name="더더더">#REF!</definedName>
    <definedName name="도급공사">'[9]단가 (2)'!$H$5</definedName>
    <definedName name="도급예산액">'[9]단가 (2)'!$H$15</definedName>
    <definedName name="도급예상액">'[9]단가 (2)'!$H$15</definedName>
    <definedName name="되메우기" localSheetId="0">원가계산서!되메우기</definedName>
    <definedName name="되메우기">[0]!되메우기</definedName>
    <definedName name="ㄹ" localSheetId="0">#REF!</definedName>
    <definedName name="ㄹ">#REF!</definedName>
    <definedName name="라" localSheetId="0">BlankMacro1</definedName>
    <definedName name="라">BlankMacro1</definedName>
    <definedName name="레미콘수운반DT" localSheetId="0">원가계산서!레미콘수운반DT</definedName>
    <definedName name="레미콘수운반DT">[0]!레미콘수운반DT</definedName>
    <definedName name="ㅁ" localSheetId="0">원가계산서!ㅁ</definedName>
    <definedName name="ㅁ">ㅁ</definedName>
    <definedName name="ㅁ1" localSheetId="0">#REF!</definedName>
    <definedName name="ㅁ1">#REF!</definedName>
    <definedName name="ㅁ219" localSheetId="0">#REF!</definedName>
    <definedName name="ㅁ219">#REF!</definedName>
    <definedName name="ㅁ545" localSheetId="0">#REF!</definedName>
    <definedName name="ㅁ545">#REF!</definedName>
    <definedName name="ㅁㅁ" localSheetId="0">#REF!</definedName>
    <definedName name="ㅁㅁ">#REF!</definedName>
    <definedName name="ㅁㅁㅁ" localSheetId="0">#REF!</definedName>
    <definedName name="ㅁㅁㅁ">#REF!</definedName>
    <definedName name="마" localSheetId="0">BlankMacro1</definedName>
    <definedName name="마">BlankMacro1</definedName>
    <definedName name="말" localSheetId="0">BlankMacro1</definedName>
    <definedName name="말">BlankMacro1</definedName>
    <definedName name="모래운반" localSheetId="0">원가계산서!모래운반</definedName>
    <definedName name="모래운반">[0]!모래운반</definedName>
    <definedName name="목공">#N/A</definedName>
    <definedName name="물가자료" localSheetId="0">#REF!</definedName>
    <definedName name="물가자료">#REF!</definedName>
    <definedName name="ㅂㅂ" localSheetId="0">'[2]부하(성남)'!#REF!</definedName>
    <definedName name="ㅂㅂ">'[2]부하(성남)'!#REF!</definedName>
    <definedName name="ㅂㅈㅈ" localSheetId="0">#REF!</definedName>
    <definedName name="ㅂㅈㅈ">#REF!</definedName>
    <definedName name="바" localSheetId="0">BlankMacro1</definedName>
    <definedName name="바">BlankMacro1</definedName>
    <definedName name="방송" localSheetId="0">BlankMacro1</definedName>
    <definedName name="방송">BlankMacro1</definedName>
    <definedName name="부가가치세">'[9]단가 (2)'!$H$14</definedName>
    <definedName name="분전반" localSheetId="0">BlankMacro1</definedName>
    <definedName name="분전반">BlankMacro1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사" localSheetId="0">BlankMacro1</definedName>
    <definedName name="사">BlankMacro1</definedName>
    <definedName name="산재보험료">'[9]단가 (2)'!$H$7</definedName>
    <definedName name="산출2" localSheetId="0">BlankMacro1</definedName>
    <definedName name="산출2">BlankMacro1</definedName>
    <definedName name="상환금액" localSheetId="0">#REF!</definedName>
    <definedName name="상환금액">#REF!</definedName>
    <definedName name="설계내역서" localSheetId="0">BlankMacro1</definedName>
    <definedName name="설계내역서">BlankMacro1</definedName>
    <definedName name="설계서용지" localSheetId="0">BlankMacro1</definedName>
    <definedName name="설계서용지">BlankMacro1</definedName>
    <definedName name="설비" localSheetId="0">BlankMacro1</definedName>
    <definedName name="설비">BlankMacro1</definedName>
    <definedName name="성당중" localSheetId="0">원가계산서!성당중</definedName>
    <definedName name="성당중">[0]!성당중</definedName>
    <definedName name="성토3" localSheetId="0">원가계산서!성토3</definedName>
    <definedName name="성토3">[0]!성토3</definedName>
    <definedName name="성토도쟈" localSheetId="0">원가계산서!성토도쟈</definedName>
    <definedName name="성토도쟈">[0]!성토도쟈</definedName>
    <definedName name="세금" localSheetId="0">#REF!</definedName>
    <definedName name="세금">#REF!</definedName>
    <definedName name="소방공량산출서" localSheetId="0">BlankMacro1</definedName>
    <definedName name="소방공량산출서">BlankMacro1</definedName>
    <definedName name="소방내역" localSheetId="0">BlankMacro1</definedName>
    <definedName name="소방내역">BlankMacro1</definedName>
    <definedName name="소방내역서" localSheetId="0">BlankMacro1</definedName>
    <definedName name="소방내역서">BlankMacro1</definedName>
    <definedName name="수량" localSheetId="0">#REF!</definedName>
    <definedName name="수량">#REF!</definedName>
    <definedName name="수목보호대" localSheetId="0">#REF!</definedName>
    <definedName name="수목보호대">#REF!</definedName>
    <definedName name="수익" localSheetId="0">#REF!</definedName>
    <definedName name="수익">#REF!</definedName>
    <definedName name="순공사비">'[9]단가 (2)'!$H$10</definedName>
    <definedName name="순공사원가">'[9]단가 (2)'!$H$10</definedName>
    <definedName name="순성토" localSheetId="0">원가계산서!순성토</definedName>
    <definedName name="순성토">[0]!순성토</definedName>
    <definedName name="시멘트운반" localSheetId="0">원가계산서!시멘트운반</definedName>
    <definedName name="시멘트운반">[0]!시멘트운반</definedName>
    <definedName name="ㅇ227" localSheetId="0">#REF!</definedName>
    <definedName name="ㅇ227">#REF!</definedName>
    <definedName name="ㅇㄴ" localSheetId="0">[1]부하계산서!#REF!</definedName>
    <definedName name="ㅇㄴ">[1]부하계산서!#REF!</definedName>
    <definedName name="ㅇㄹㅇㄹ" localSheetId="0">#REF!</definedName>
    <definedName name="ㅇㄹㅇㄹ">#REF!</definedName>
    <definedName name="ㅇㅇ" localSheetId="0">BlankMacro1</definedName>
    <definedName name="ㅇㅇ">BlankMacro1</definedName>
    <definedName name="아" localSheetId="0">BlankMacro1</definedName>
    <definedName name="아">BlankMacro1</definedName>
    <definedName name="아늘믿" localSheetId="0">BlankMacro1</definedName>
    <definedName name="아늘믿">BlankMacro1</definedName>
    <definedName name="아니" localSheetId="0">BlankMacro1</definedName>
    <definedName name="아니">BlankMacro1</definedName>
    <definedName name="아다" localSheetId="0">BlankMacro1</definedName>
    <definedName name="아다">BlankMacro1</definedName>
    <definedName name="아디" localSheetId="0">BlankMacro1</definedName>
    <definedName name="아디">BlankMacro1</definedName>
    <definedName name="아서" localSheetId="0">BlankMacro1</definedName>
    <definedName name="아서">BlankMacro1</definedName>
    <definedName name="아싸" localSheetId="0">#REF!</definedName>
    <definedName name="아싸">#REF!</definedName>
    <definedName name="안" localSheetId="0">#REF!</definedName>
    <definedName name="안">#REF!</definedName>
    <definedName name="안전관리비">'[9]단가 (2)'!$H$8</definedName>
    <definedName name="연면적" localSheetId="0">#REF!</definedName>
    <definedName name="연면적">#REF!</definedName>
    <definedName name="예산비교표" localSheetId="0">원가계산서!예산비교표</definedName>
    <definedName name="예산비교표">[0]!예산비교표</definedName>
    <definedName name="오호" localSheetId="0">#REF!</definedName>
    <definedName name="오호">#REF!</definedName>
    <definedName name="용모니1" localSheetId="0">#REF!</definedName>
    <definedName name="용모니1">#REF!</definedName>
    <definedName name="울진내역" localSheetId="0">BlankMacro1</definedName>
    <definedName name="울진내역">BlankMacro1</definedName>
    <definedName name="원가" localSheetId="0" hidden="1">[11]날개벽수량표!#REF!</definedName>
    <definedName name="원가" hidden="1">[11]날개벽수량표!#REF!</definedName>
    <definedName name="원가1" localSheetId="0">BlankMacro1</definedName>
    <definedName name="원가1">BlankMacro1</definedName>
    <definedName name="원가2차" localSheetId="0">[1]부하계산서!#REF!</definedName>
    <definedName name="원가2차">[1]부하계산서!#REF!</definedName>
    <definedName name="원가계산" localSheetId="0">원가계산서!템플리트모듈6</definedName>
    <definedName name="원가계산">템플리트모듈6</definedName>
    <definedName name="원금" localSheetId="0">#REF!</definedName>
    <definedName name="원금">#REF!</definedName>
    <definedName name="이런" localSheetId="0">#REF!</definedName>
    <definedName name="이런">#REF!</definedName>
    <definedName name="이윤">'[9]단가 (2)'!$H$12</definedName>
    <definedName name="이자" localSheetId="0">#REF!</definedName>
    <definedName name="이자">#REF!</definedName>
    <definedName name="이자율">0.125</definedName>
    <definedName name="이히" localSheetId="0">#REF!</definedName>
    <definedName name="이히">#REF!</definedName>
    <definedName name="인공" localSheetId="0">#REF!</definedName>
    <definedName name="인공">#REF!</definedName>
    <definedName name="인상익" localSheetId="0">BlankMacro1</definedName>
    <definedName name="인상익">BlankMacro1</definedName>
    <definedName name="일반건설공사_갑" localSheetId="0">[3]단위수량!#REF!</definedName>
    <definedName name="일반건설공사_갑">[3]단위수량!#REF!</definedName>
    <definedName name="일반건설공사_을" localSheetId="0">[3]단위수량!#REF!</definedName>
    <definedName name="일반건설공사_을">[3]단위수량!#REF!</definedName>
    <definedName name="일반관리비">'[9]단가 (2)'!$H$11</definedName>
    <definedName name="ㅈㅂㄴㄷ" localSheetId="0">[1]부하계산서!#REF!</definedName>
    <definedName name="ㅈㅂㄴㄷ">[1]부하계산서!#REF!</definedName>
    <definedName name="ㅈㅈㅈㅈ" localSheetId="0">원가계산서!ㅈㅈㅈㅈ</definedName>
    <definedName name="ㅈㅈㅈㅈ">[0]!ㅈㅈㅈㅈ</definedName>
    <definedName name="자" localSheetId="0">BlankMacro1</definedName>
    <definedName name="자">BlankMacro1</definedName>
    <definedName name="자갈운반" localSheetId="0">원가계산서!자갈운반</definedName>
    <definedName name="자갈운반">[0]!자갈운반</definedName>
    <definedName name="자동제어1차공량산출" localSheetId="0">BlankMacro1</definedName>
    <definedName name="자동제어1차공량산출">BlankMacro1</definedName>
    <definedName name="잔토처리" localSheetId="0">원가계산서!잔토처리</definedName>
    <definedName name="잔토처리">[0]!잔토처리</definedName>
    <definedName name="재료비">'[9]단가 (2)'!$J$5</definedName>
    <definedName name="전기내역" localSheetId="0">BlankMacro1</definedName>
    <definedName name="전기내역">BlankMacro1</definedName>
    <definedName name="전기내역1" localSheetId="0">BlankMacro1</definedName>
    <definedName name="전기내역1">BlankMacro1</definedName>
    <definedName name="전기변경1" localSheetId="0">BlankMacro1</definedName>
    <definedName name="전기변경1">BlankMacro1</definedName>
    <definedName name="전기변경3" localSheetId="0">BlankMacro1</definedName>
    <definedName name="전기변경3">BlankMacro1</definedName>
    <definedName name="전기재료관" localSheetId="0">#REF!</definedName>
    <definedName name="전기재료관">#REF!</definedName>
    <definedName name="절토" localSheetId="0">원가계산서!절토</definedName>
    <definedName name="절토">[0]!절토</definedName>
    <definedName name="제일안과병원" localSheetId="0">#REF!</definedName>
    <definedName name="제일안과병원">#REF!</definedName>
    <definedName name="중건설공사" localSheetId="0">[3]단위수량!#REF!</definedName>
    <definedName name="중건설공사">[3]단위수량!#REF!</definedName>
    <definedName name="직접경비">'[9]단가 (2)'!$K$5</definedName>
    <definedName name="직접노무비">'[9]단가 (2)'!$I$5</definedName>
    <definedName name="집" localSheetId="0">원가계산서!집</definedName>
    <definedName name="집">원가계산서!집</definedName>
    <definedName name="집계서" localSheetId="0">BlankMacro1</definedName>
    <definedName name="집계서">BlankMacro1</definedName>
    <definedName name="집계표2" localSheetId="0">원가계산서!집</definedName>
    <definedName name="집계표2">집</definedName>
    <definedName name="ㅊ1555" localSheetId="0">#REF!</definedName>
    <definedName name="ㅊ1555">#REF!</definedName>
    <definedName name="차" localSheetId="0">BlankMacro1</definedName>
    <definedName name="차">BlankMacro1</definedName>
    <definedName name="창호2" localSheetId="0">원가계산서!창호2</definedName>
    <definedName name="창호2">[0]!창호2</definedName>
    <definedName name="창호대가">#N/A</definedName>
    <definedName name="철근운반" localSheetId="0">원가계산서!철근운반</definedName>
    <definedName name="철근운반">[0]!철근운반</definedName>
    <definedName name="철도궤도신설공사" localSheetId="0">[3]단위수량!#REF!</definedName>
    <definedName name="철도궤도신설공사">[3]단위수량!#REF!</definedName>
    <definedName name="총괄관급" localSheetId="0">원가계산서!총괄관급</definedName>
    <definedName name="총괄관급">[0]!총괄관급</definedName>
    <definedName name="총집계" localSheetId="0">BlankMacro1</definedName>
    <definedName name="총집계">BlankMacro1</definedName>
    <definedName name="ㅋㅋ" localSheetId="0">BlankMacro1</definedName>
    <definedName name="ㅋㅋ">BlankMacro1</definedName>
    <definedName name="터파기" localSheetId="0">원가계산서!터파기</definedName>
    <definedName name="터파기">[0]!터파기</definedName>
    <definedName name="템플리트모듈1" localSheetId="0">원가계산서!템플리트모듈6</definedName>
    <definedName name="템플리트모듈1">템플리트모듈6</definedName>
    <definedName name="템플리트모듈2" localSheetId="0">원가계산서!템플리트모듈6</definedName>
    <definedName name="템플리트모듈2">템플리트모듈6</definedName>
    <definedName name="템플리트모듈3" localSheetId="0">원가계산서!템플리트모듈6</definedName>
    <definedName name="템플리트모듈3">템플리트모듈6</definedName>
    <definedName name="템플리트모듈4" localSheetId="0">원가계산서!템플리트모듈6</definedName>
    <definedName name="템플리트모듈4">템플리트모듈6</definedName>
    <definedName name="템플리트모듈5" localSheetId="0">원가계산서!템플리트모듈6</definedName>
    <definedName name="템플리트모듈5">템플리트모듈6</definedName>
    <definedName name="템플리트모듈6" localSheetId="0">원가계산서!템플리트모듈6</definedName>
    <definedName name="템플리트모듈6">원가계산서!템플리트모듈6</definedName>
    <definedName name="토적1" localSheetId="0">원가계산서!토적1</definedName>
    <definedName name="토적1">[0]!토적1</definedName>
    <definedName name="토적표" localSheetId="0" hidden="1">#REF!</definedName>
    <definedName name="토적표" hidden="1">#REF!</definedName>
    <definedName name="통신" localSheetId="0">BlankMacro1</definedName>
    <definedName name="통신">BlankMacro1</definedName>
    <definedName name="통신일위대가" localSheetId="0">BlankMacro1</definedName>
    <definedName name="통신일위대가">BlankMacro1</definedName>
    <definedName name="통신집계" localSheetId="0">BlankMacro1</definedName>
    <definedName name="통신집계">BlankMacro1</definedName>
    <definedName name="특수및기타건설공사" localSheetId="0">[3]단위수량!#REF!</definedName>
    <definedName name="특수및기타건설공사">[3]단위수량!#REF!</definedName>
    <definedName name="폐기량산출" localSheetId="0">원가계산서!폐기량산출</definedName>
    <definedName name="폐기량산출">[0]!폐기량산출</definedName>
    <definedName name="폐기물내역서" localSheetId="0">원가계산서!템플리트모듈6</definedName>
    <definedName name="폐기물내역서">템플리트모듈6</definedName>
    <definedName name="폐기물집계표" localSheetId="0">원가계산서!집</definedName>
    <definedName name="폐기물집계표">집</definedName>
    <definedName name="품위내역서" localSheetId="0">BlankMacro1</definedName>
    <definedName name="품위내역서">BlankMacro1</definedName>
    <definedName name="한전수탁비">'[9]단가 (2)'!$H$17</definedName>
    <definedName name="합계" localSheetId="0">원가계산서!합계</definedName>
    <definedName name="합계">합계</definedName>
    <definedName name="허ㅗ러" localSheetId="0">BlankMacro1</definedName>
    <definedName name="허ㅗ러">BlankMacro1</definedName>
    <definedName name="화장" localSheetId="0">BlankMacro1</definedName>
    <definedName name="화장">BlankMacro1</definedName>
    <definedName name="횡배수관">[12]DATA!$K$2:$W$10</definedName>
    <definedName name="흄관운반" localSheetId="0">원가계산서!흄관운반</definedName>
    <definedName name="흄관운반">[0]!흄관운반</definedName>
    <definedName name="ㅔ154">[13]Sheet1!$K$84</definedName>
    <definedName name="ㅕ168" localSheetId="0">#REF!</definedName>
    <definedName name="ㅕ168">#REF!</definedName>
    <definedName name="ㅜㅜ" localSheetId="0">BlankMacro1</definedName>
    <definedName name="ㅜㅜ">BlankMacro1</definedName>
    <definedName name="ㅠ61" localSheetId="0">#REF!</definedName>
    <definedName name="ㅠ61">#REF!</definedName>
  </definedNames>
  <calcPr calcId="191029"/>
</workbook>
</file>

<file path=xl/calcChain.xml><?xml version="1.0" encoding="utf-8"?>
<calcChain xmlns="http://schemas.openxmlformats.org/spreadsheetml/2006/main">
  <c r="K89" i="11" l="1"/>
  <c r="J89" i="11"/>
  <c r="L89" i="11" s="1"/>
  <c r="K33" i="11" l="1"/>
  <c r="F33" i="11"/>
  <c r="L33" i="11" s="1"/>
  <c r="F66" i="11"/>
  <c r="L66" i="11" s="1"/>
  <c r="K66" i="11"/>
  <c r="F65" i="11" l="1"/>
  <c r="L65" i="11" s="1"/>
  <c r="K65" i="11"/>
  <c r="K88" i="11" l="1"/>
  <c r="K90" i="11"/>
  <c r="K91" i="11"/>
  <c r="K92" i="11"/>
  <c r="K93" i="11"/>
  <c r="K87" i="11"/>
  <c r="K73" i="11"/>
  <c r="H73" i="11"/>
  <c r="A8" i="11"/>
  <c r="A7" i="11"/>
  <c r="J88" i="11"/>
  <c r="L88" i="11" s="1"/>
  <c r="J90" i="11"/>
  <c r="L90" i="11" s="1"/>
  <c r="J91" i="11"/>
  <c r="L91" i="11" s="1"/>
  <c r="J92" i="11"/>
  <c r="L92" i="11" s="1"/>
  <c r="J93" i="11"/>
  <c r="L93" i="11" s="1"/>
  <c r="J87" i="11"/>
  <c r="L87" i="11" s="1"/>
  <c r="K75" i="11"/>
  <c r="K76" i="11"/>
  <c r="K77" i="11"/>
  <c r="K78" i="11"/>
  <c r="K79" i="11"/>
  <c r="K80" i="11"/>
  <c r="K74" i="11"/>
  <c r="H75" i="11"/>
  <c r="L75" i="11" s="1"/>
  <c r="H76" i="11"/>
  <c r="L76" i="11" s="1"/>
  <c r="H77" i="11"/>
  <c r="L77" i="11" s="1"/>
  <c r="H78" i="11"/>
  <c r="L78" i="11" s="1"/>
  <c r="H79" i="11"/>
  <c r="L79" i="11" s="1"/>
  <c r="H80" i="11"/>
  <c r="L80" i="11" s="1"/>
  <c r="H74" i="11"/>
  <c r="L74" i="11" s="1"/>
  <c r="L73" i="11" l="1"/>
  <c r="G81" i="11" s="1"/>
  <c r="J94" i="11"/>
  <c r="J8" i="11" s="1"/>
  <c r="J25" i="11" s="1"/>
  <c r="F67" i="11"/>
  <c r="L67" i="11" s="1"/>
  <c r="K67" i="11"/>
  <c r="K54" i="11"/>
  <c r="K55" i="11"/>
  <c r="K56" i="11"/>
  <c r="K57" i="11"/>
  <c r="K58" i="11"/>
  <c r="K59" i="11"/>
  <c r="K60" i="11"/>
  <c r="K61" i="11"/>
  <c r="K62" i="11"/>
  <c r="K63" i="11"/>
  <c r="K64" i="11"/>
  <c r="F54" i="11"/>
  <c r="L54" i="11" s="1"/>
  <c r="F55" i="11"/>
  <c r="L55" i="11" s="1"/>
  <c r="F56" i="11"/>
  <c r="L56" i="11" s="1"/>
  <c r="F57" i="11"/>
  <c r="L57" i="11" s="1"/>
  <c r="F58" i="11"/>
  <c r="L58" i="11" s="1"/>
  <c r="F59" i="11"/>
  <c r="L59" i="11" s="1"/>
  <c r="F60" i="11"/>
  <c r="L60" i="11" s="1"/>
  <c r="F61" i="11"/>
  <c r="L61" i="11" s="1"/>
  <c r="F62" i="11"/>
  <c r="L62" i="11" s="1"/>
  <c r="F63" i="11"/>
  <c r="L63" i="11" s="1"/>
  <c r="F64" i="11"/>
  <c r="L64" i="11" s="1"/>
  <c r="F53" i="11"/>
  <c r="L53" i="11" s="1"/>
  <c r="K53" i="11"/>
  <c r="F52" i="11"/>
  <c r="L52" i="11" s="1"/>
  <c r="K52" i="11"/>
  <c r="F51" i="11"/>
  <c r="L51" i="11" s="1"/>
  <c r="K51" i="11"/>
  <c r="K27" i="11"/>
  <c r="F27" i="11"/>
  <c r="K81" i="11" l="1"/>
  <c r="H81" i="11"/>
  <c r="L94" i="11"/>
  <c r="L8" i="11" s="1"/>
  <c r="L27" i="11"/>
  <c r="L81" i="11" l="1"/>
  <c r="H82" i="11"/>
  <c r="K42" i="11"/>
  <c r="K43" i="11"/>
  <c r="K44" i="11"/>
  <c r="K45" i="11"/>
  <c r="F42" i="11"/>
  <c r="L42" i="11" s="1"/>
  <c r="F43" i="11"/>
  <c r="L43" i="11" s="1"/>
  <c r="F44" i="11"/>
  <c r="L44" i="11" s="1"/>
  <c r="F45" i="11"/>
  <c r="L45" i="11" s="1"/>
  <c r="H7" i="11" l="1"/>
  <c r="H25" i="11" s="1"/>
  <c r="L82" i="11"/>
  <c r="L7" i="11" s="1"/>
  <c r="A6" i="11"/>
  <c r="K49" i="11" l="1"/>
  <c r="F49" i="11"/>
  <c r="L49" i="11" s="1"/>
  <c r="K48" i="11"/>
  <c r="F48" i="11"/>
  <c r="L48" i="11" s="1"/>
  <c r="K50" i="11" l="1"/>
  <c r="K36" i="11"/>
  <c r="F36" i="11"/>
  <c r="L36" i="11" s="1"/>
  <c r="F50" i="11" l="1"/>
  <c r="L50" i="11" l="1"/>
  <c r="K41" i="11"/>
  <c r="K46" i="11"/>
  <c r="K47" i="11"/>
  <c r="F41" i="11"/>
  <c r="L41" i="11" s="1"/>
  <c r="F46" i="11"/>
  <c r="L46" i="11" s="1"/>
  <c r="F47" i="11"/>
  <c r="L47" i="11" s="1"/>
  <c r="K40" i="11"/>
  <c r="F40" i="11"/>
  <c r="L40" i="11" s="1"/>
  <c r="D11" i="9" l="1"/>
  <c r="K31" i="11" l="1"/>
  <c r="K34" i="11"/>
  <c r="K35" i="11"/>
  <c r="K37" i="11"/>
  <c r="K38" i="11"/>
  <c r="K39" i="11"/>
  <c r="F31" i="11"/>
  <c r="F34" i="11"/>
  <c r="F35" i="11"/>
  <c r="F37" i="11"/>
  <c r="F38" i="11"/>
  <c r="F39" i="11"/>
  <c r="L39" i="11" l="1"/>
  <c r="L38" i="11"/>
  <c r="L37" i="11"/>
  <c r="L35" i="11"/>
  <c r="L34" i="11"/>
  <c r="L31" i="11"/>
  <c r="E68" i="11" l="1"/>
  <c r="K68" i="11" l="1"/>
  <c r="F68" i="11"/>
  <c r="D8" i="9"/>
  <c r="D9" i="9" s="1"/>
  <c r="L68" i="11" l="1"/>
  <c r="F71" i="11"/>
  <c r="L71" i="11" l="1"/>
  <c r="L6" i="11" s="1"/>
  <c r="F6" i="11"/>
  <c r="F25" i="11" s="1"/>
  <c r="D4" i="9" l="1"/>
  <c r="L25" i="11"/>
  <c r="F26" i="9"/>
  <c r="F24" i="9"/>
  <c r="F23" i="9"/>
  <c r="F20" i="9"/>
  <c r="F19" i="9"/>
  <c r="F18" i="9"/>
  <c r="F17" i="9"/>
  <c r="F16" i="9"/>
  <c r="F15" i="9"/>
  <c r="F14" i="9"/>
  <c r="F13" i="9"/>
  <c r="F12" i="9"/>
  <c r="F9" i="9"/>
  <c r="D7" i="9" l="1"/>
  <c r="D10" i="9" l="1"/>
  <c r="D19" i="9"/>
  <c r="D13" i="9" l="1"/>
  <c r="D12" i="9"/>
  <c r="D20" i="9"/>
  <c r="D21" i="9" l="1"/>
  <c r="D22" i="9" l="1"/>
  <c r="D23" i="9" s="1"/>
  <c r="D24" i="9" s="1"/>
  <c r="D25" i="9" l="1"/>
  <c r="D26" i="9" l="1"/>
  <c r="D27" i="9" s="1"/>
</calcChain>
</file>

<file path=xl/sharedStrings.xml><?xml version="1.0" encoding="utf-8"?>
<sst xmlns="http://schemas.openxmlformats.org/spreadsheetml/2006/main" count="232" uniqueCount="145">
  <si>
    <t>공 사 원 가 계 산 서</t>
    <phoneticPr fontId="24" type="noConversion"/>
  </si>
  <si>
    <t>금  액</t>
    <phoneticPr fontId="24" type="noConversion"/>
  </si>
  <si>
    <t>요  율</t>
    <phoneticPr fontId="24" type="noConversion"/>
  </si>
  <si>
    <t>구 성 비</t>
    <phoneticPr fontId="24" type="noConversion"/>
  </si>
  <si>
    <t>비  고</t>
    <phoneticPr fontId="24" type="noConversion"/>
  </si>
  <si>
    <t>순 공 사 비</t>
    <phoneticPr fontId="24" type="noConversion"/>
  </si>
  <si>
    <t>재료비</t>
    <phoneticPr fontId="24" type="noConversion"/>
  </si>
  <si>
    <t>직접재료비</t>
    <phoneticPr fontId="24" type="noConversion"/>
  </si>
  <si>
    <t>간접재료비</t>
    <phoneticPr fontId="24" type="noConversion"/>
  </si>
  <si>
    <t>작업부산물(△)</t>
    <phoneticPr fontId="24" type="noConversion"/>
  </si>
  <si>
    <t>소 계</t>
    <phoneticPr fontId="24" type="noConversion"/>
  </si>
  <si>
    <t>노무비</t>
    <phoneticPr fontId="24" type="noConversion"/>
  </si>
  <si>
    <t>직접노무비</t>
    <phoneticPr fontId="24" type="noConversion"/>
  </si>
  <si>
    <t>간접노무비</t>
    <phoneticPr fontId="24" type="noConversion"/>
  </si>
  <si>
    <t>경  비</t>
    <phoneticPr fontId="24" type="noConversion"/>
  </si>
  <si>
    <t>기계경비</t>
    <phoneticPr fontId="24" type="noConversion"/>
  </si>
  <si>
    <t>산재보험료</t>
    <phoneticPr fontId="24" type="noConversion"/>
  </si>
  <si>
    <t>고용보험료</t>
    <phoneticPr fontId="24" type="noConversion"/>
  </si>
  <si>
    <t>건강보험료</t>
    <phoneticPr fontId="24" type="noConversion"/>
  </si>
  <si>
    <t>연금보험료</t>
    <phoneticPr fontId="24" type="noConversion"/>
  </si>
  <si>
    <t>노인장기요양보험료</t>
    <phoneticPr fontId="24" type="noConversion"/>
  </si>
  <si>
    <t>퇴직공제부금비</t>
    <phoneticPr fontId="24" type="noConversion"/>
  </si>
  <si>
    <t>산업안전보건관리비</t>
    <phoneticPr fontId="24" type="noConversion"/>
  </si>
  <si>
    <t>환경보전비</t>
    <phoneticPr fontId="24" type="noConversion"/>
  </si>
  <si>
    <t>기타경비</t>
    <phoneticPr fontId="24" type="noConversion"/>
  </si>
  <si>
    <t>합  계</t>
    <phoneticPr fontId="24" type="noConversion"/>
  </si>
  <si>
    <t>일반관리비</t>
    <phoneticPr fontId="24" type="noConversion"/>
  </si>
  <si>
    <t>이         윤</t>
    <phoneticPr fontId="24" type="noConversion"/>
  </si>
  <si>
    <t>총   원   가</t>
    <phoneticPr fontId="24" type="noConversion"/>
  </si>
  <si>
    <t>부가가치세</t>
    <phoneticPr fontId="24" type="noConversion"/>
  </si>
  <si>
    <t>총  공  사  비</t>
    <phoneticPr fontId="24" type="noConversion"/>
  </si>
  <si>
    <t>내 역 서</t>
    <phoneticPr fontId="30" type="noConversion"/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</si>
  <si>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</si>
  <si>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</si>
  <si>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</si>
  <si>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</si>
  <si>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</si>
  <si>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</si>
  <si>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</si>
  <si>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</si>
  <si>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</si>
  <si>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단  가</t>
  </si>
  <si>
    <t>금  액</t>
  </si>
  <si>
    <t>EA</t>
  </si>
  <si>
    <t>M</t>
  </si>
  <si>
    <t>집계표</t>
    <phoneticPr fontId="2" type="noConversion"/>
  </si>
  <si>
    <t>용접공</t>
  </si>
  <si>
    <t>보통인부</t>
  </si>
  <si>
    <t>1개월 이상</t>
    <phoneticPr fontId="2" type="noConversion"/>
  </si>
  <si>
    <t>2천만원 이상</t>
    <phoneticPr fontId="2" type="noConversion"/>
  </si>
  <si>
    <t>인건비</t>
  </si>
  <si>
    <t>합 계(1+2)</t>
    <phoneticPr fontId="2" type="noConversion"/>
  </si>
  <si>
    <t>1. 재료비</t>
    <phoneticPr fontId="2" type="noConversion"/>
  </si>
  <si>
    <t>관류형저녹스보일러(펌프, 약주장치 포함)</t>
    <phoneticPr fontId="2" type="noConversion"/>
  </si>
  <si>
    <t xml:space="preserve">  - 급수펌프</t>
    <phoneticPr fontId="2" type="noConversion"/>
  </si>
  <si>
    <t xml:space="preserve">  - 약주펌프</t>
    <phoneticPr fontId="2" type="noConversion"/>
  </si>
  <si>
    <t>CNPA-1601</t>
    <phoneticPr fontId="2" type="noConversion"/>
  </si>
  <si>
    <t xml:space="preserve">  - 약주탱크</t>
    <phoneticPr fontId="2" type="noConversion"/>
  </si>
  <si>
    <t>50L</t>
    <phoneticPr fontId="2" type="noConversion"/>
  </si>
  <si>
    <t>2.2kW(25BFME)</t>
    <phoneticPr fontId="2" type="noConversion"/>
  </si>
  <si>
    <t>동등이상</t>
    <phoneticPr fontId="2" type="noConversion"/>
  </si>
  <si>
    <t>SET</t>
    <phoneticPr fontId="2" type="noConversion"/>
  </si>
  <si>
    <t>부스타 NBO-1500G</t>
    <phoneticPr fontId="2" type="noConversion"/>
  </si>
  <si>
    <t>EA</t>
    <phoneticPr fontId="2" type="noConversion"/>
  </si>
  <si>
    <t>흑관</t>
    <phoneticPr fontId="2" type="noConversion"/>
  </si>
  <si>
    <t>65A</t>
    <phoneticPr fontId="2" type="noConversion"/>
  </si>
  <si>
    <t>M</t>
    <phoneticPr fontId="2" type="noConversion"/>
  </si>
  <si>
    <t>흑용접엘보</t>
    <phoneticPr fontId="2" type="noConversion"/>
  </si>
  <si>
    <t>철플렌지</t>
    <phoneticPr fontId="2" type="noConversion"/>
  </si>
  <si>
    <t>일반육각볼트너트</t>
    <phoneticPr fontId="2" type="noConversion"/>
  </si>
  <si>
    <t>M16*65</t>
    <phoneticPr fontId="2" type="noConversion"/>
  </si>
  <si>
    <t>볼텍스패킹</t>
    <phoneticPr fontId="2" type="noConversion"/>
  </si>
  <si>
    <t>글라스울보온재</t>
    <phoneticPr fontId="2" type="noConversion"/>
  </si>
  <si>
    <t>65A*25T</t>
    <phoneticPr fontId="2" type="noConversion"/>
  </si>
  <si>
    <t>매직테이프</t>
    <phoneticPr fontId="2" type="noConversion"/>
  </si>
  <si>
    <t>스텐파이프</t>
    <phoneticPr fontId="2" type="noConversion"/>
  </si>
  <si>
    <t>40A</t>
  </si>
  <si>
    <t>40A</t>
    <phoneticPr fontId="2" type="noConversion"/>
  </si>
  <si>
    <t>스텐용접엘보</t>
    <phoneticPr fontId="2" type="noConversion"/>
  </si>
  <si>
    <t>스텐나사엘보</t>
  </si>
  <si>
    <t>스텐나사엘보</t>
    <phoneticPr fontId="2" type="noConversion"/>
  </si>
  <si>
    <t>20A</t>
    <phoneticPr fontId="2" type="noConversion"/>
  </si>
  <si>
    <t>스텐나사티이</t>
    <phoneticPr fontId="2" type="noConversion"/>
  </si>
  <si>
    <t>40A*15A</t>
    <phoneticPr fontId="2" type="noConversion"/>
  </si>
  <si>
    <t>스텐나사유니온</t>
    <phoneticPr fontId="2" type="noConversion"/>
  </si>
  <si>
    <t>스텐나사레듀셔</t>
    <phoneticPr fontId="2" type="noConversion"/>
  </si>
  <si>
    <t>40A*25A</t>
    <phoneticPr fontId="2" type="noConversion"/>
  </si>
  <si>
    <t>40A*20A</t>
    <phoneticPr fontId="2" type="noConversion"/>
  </si>
  <si>
    <t>스텐나사스윙체크밸브</t>
  </si>
  <si>
    <t>스텐나사스윙체크밸브</t>
    <phoneticPr fontId="2" type="noConversion"/>
  </si>
  <si>
    <t>온도계</t>
    <phoneticPr fontId="2" type="noConversion"/>
  </si>
  <si>
    <t>100A*150도</t>
    <phoneticPr fontId="2" type="noConversion"/>
  </si>
  <si>
    <t>40A*25T</t>
  </si>
  <si>
    <t>40A*25T</t>
    <phoneticPr fontId="2" type="noConversion"/>
  </si>
  <si>
    <t>스텐주름관</t>
    <phoneticPr fontId="2" type="noConversion"/>
  </si>
  <si>
    <t>15A</t>
  </si>
  <si>
    <t>15A</t>
    <phoneticPr fontId="2" type="noConversion"/>
  </si>
  <si>
    <t>스텐주름관M발소</t>
  </si>
  <si>
    <t>스텐나사소켓</t>
  </si>
  <si>
    <t>SU파이프</t>
  </si>
  <si>
    <t>25A</t>
  </si>
  <si>
    <t>SU엘보</t>
  </si>
  <si>
    <t>아티론보온재</t>
    <phoneticPr fontId="2" type="noConversion"/>
  </si>
  <si>
    <t>식</t>
    <phoneticPr fontId="2" type="noConversion"/>
  </si>
  <si>
    <t>기타배관, 보온 부자재</t>
    <phoneticPr fontId="2" type="noConversion"/>
  </si>
  <si>
    <t>2. 노무비</t>
    <phoneticPr fontId="2" type="noConversion"/>
  </si>
  <si>
    <t>인건비</t>
    <phoneticPr fontId="2" type="noConversion"/>
  </si>
  <si>
    <t>철거공</t>
    <phoneticPr fontId="2" type="noConversion"/>
  </si>
  <si>
    <t>배관공</t>
  </si>
  <si>
    <t>보온공</t>
  </si>
  <si>
    <t>소 계</t>
    <phoneticPr fontId="2" type="noConversion"/>
  </si>
  <si>
    <t>3. 경비</t>
    <phoneticPr fontId="2" type="noConversion"/>
  </si>
  <si>
    <t>지게차</t>
    <phoneticPr fontId="2" type="noConversion"/>
  </si>
  <si>
    <t>크레인</t>
    <phoneticPr fontId="2" type="noConversion"/>
  </si>
  <si>
    <t>폐기물 처리</t>
    <phoneticPr fontId="2" type="noConversion"/>
  </si>
  <si>
    <t>양이온수지, 소금통</t>
    <phoneticPr fontId="2" type="noConversion"/>
  </si>
  <si>
    <t>인허가</t>
    <phoneticPr fontId="2" type="noConversion"/>
  </si>
  <si>
    <t>대기인허가변경신고</t>
    <phoneticPr fontId="2" type="noConversion"/>
  </si>
  <si>
    <t>가스인허가변경신고</t>
    <phoneticPr fontId="2" type="noConversion"/>
  </si>
  <si>
    <t>보일러설치검사</t>
    <phoneticPr fontId="2" type="noConversion"/>
  </si>
  <si>
    <t>인</t>
    <phoneticPr fontId="2" type="noConversion"/>
  </si>
  <si>
    <t>장비대여</t>
    <phoneticPr fontId="2" type="noConversion"/>
  </si>
  <si>
    <t>대</t>
    <phoneticPr fontId="2" type="noConversion"/>
  </si>
  <si>
    <t>LP-300L</t>
    <phoneticPr fontId="2" type="noConversion"/>
  </si>
  <si>
    <t>동등이상</t>
    <phoneticPr fontId="2" type="noConversion"/>
  </si>
  <si>
    <t>FLECK사 2850/TM</t>
    <phoneticPr fontId="2" type="noConversion"/>
  </si>
  <si>
    <t xml:space="preserve">  - 연수기헤드(전자밸브)</t>
    <phoneticPr fontId="2" type="noConversion"/>
  </si>
  <si>
    <t>투탑(2TOP)연수기(전자밸브 포함)</t>
    <phoneticPr fontId="2" type="noConversion"/>
  </si>
  <si>
    <t>공구손료</t>
    <phoneticPr fontId="2" type="noConversion"/>
  </si>
  <si>
    <t>인건비의 3%</t>
    <phoneticPr fontId="2" type="noConversion"/>
  </si>
  <si>
    <t>식</t>
    <phoneticPr fontId="2" type="noConversion"/>
  </si>
  <si>
    <t>잡재료비</t>
    <phoneticPr fontId="2" type="noConversion"/>
  </si>
  <si>
    <t>인력운반공</t>
    <phoneticPr fontId="2" type="noConversion"/>
  </si>
  <si>
    <t>특별인부</t>
    <phoneticPr fontId="2" type="noConversion"/>
  </si>
  <si>
    <t>보일러공</t>
    <phoneticPr fontId="2" type="noConversion"/>
  </si>
  <si>
    <t>SU허브유니온</t>
    <phoneticPr fontId="2" type="noConversion"/>
  </si>
  <si>
    <t>40A</t>
    <phoneticPr fontId="2" type="noConversion"/>
  </si>
  <si>
    <t>EA</t>
    <phoneticPr fontId="2" type="noConversion"/>
  </si>
  <si>
    <t>스텐볼밸브</t>
    <phoneticPr fontId="2" type="noConversion"/>
  </si>
  <si>
    <t>SSW-40A</t>
  </si>
  <si>
    <t>수량계</t>
    <phoneticPr fontId="2" type="noConversion"/>
  </si>
  <si>
    <t>스트레이너(주철)</t>
    <phoneticPr fontId="2" type="noConversion"/>
  </si>
  <si>
    <t>고물환입</t>
    <phoneticPr fontId="2" type="noConversion"/>
  </si>
  <si>
    <t>식</t>
    <phoneticPr fontId="2" type="noConversion"/>
  </si>
  <si>
    <t>명교생활관 사랑동·진리동·정의동 보일러 교체 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</si>
</sst>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 * #,##0_ ;_ * &quot;₩&quot;&quot;₩&quot;&quot;₩&quot;\!\!\!\-#,##0_ ;_ * &quot;-&quot;_ ;_ @_ "/>
    <numFmt numFmtId="177" formatCode="0.000%"/>
  </numFmts>
  <fonts count="3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u/>
      <sz val="20"/>
      <color theme="1"/>
      <name val="굴림체"/>
      <family val="3"/>
      <charset val="129"/>
    </font>
    <font>
      <sz val="15"/>
      <color theme="1"/>
      <name val="새굴림"/>
      <family val="1"/>
      <charset val="129"/>
    </font>
    <font>
      <sz val="10"/>
      <name val="굴림"/>
      <family val="3"/>
      <charset val="129"/>
    </font>
    <font>
      <b/>
      <sz val="11"/>
      <name val="굴림체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hair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 style="hair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/>
      <top style="medium">
        <color indexed="64"/>
      </top>
      <bottom style="thin">
        <color auto="1"/>
      </bottom>
      <diagonal style="thin">
        <color auto="1"/>
      </diagonal>
    </border>
    <border>
      <left style="thin">
        <color auto="1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4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176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25" fillId="0" borderId="0" xfId="47" applyFont="1" applyAlignment="1">
      <alignment horizontal="center" vertical="center"/>
    </xf>
    <xf numFmtId="41" fontId="25" fillId="0" borderId="0" xfId="47" applyNumberFormat="1" applyFont="1" applyAlignment="1">
      <alignment horizontal="center" vertical="center"/>
    </xf>
    <xf numFmtId="0" fontId="28" fillId="0" borderId="0" xfId="47" applyFont="1" applyAlignment="1">
      <alignment horizontal="left" vertical="center"/>
    </xf>
    <xf numFmtId="0" fontId="27" fillId="24" borderId="14" xfId="47" applyFont="1" applyFill="1" applyBorder="1" applyAlignment="1">
      <alignment horizontal="center" vertical="center"/>
    </xf>
    <xf numFmtId="9" fontId="27" fillId="24" borderId="15" xfId="47" applyNumberFormat="1" applyFont="1" applyFill="1" applyBorder="1" applyAlignment="1">
      <alignment horizontal="center" vertical="center"/>
    </xf>
    <xf numFmtId="0" fontId="27" fillId="24" borderId="15" xfId="47" applyFont="1" applyFill="1" applyBorder="1" applyAlignment="1">
      <alignment horizontal="center" vertical="center"/>
    </xf>
    <xf numFmtId="0" fontId="27" fillId="24" borderId="16" xfId="47" applyFont="1" applyFill="1" applyBorder="1" applyAlignment="1">
      <alignment horizontal="center" vertical="center"/>
    </xf>
    <xf numFmtId="0" fontId="28" fillId="0" borderId="19" xfId="47" applyFont="1" applyBorder="1" applyAlignment="1">
      <alignment horizontal="center" vertical="center"/>
    </xf>
    <xf numFmtId="41" fontId="28" fillId="0" borderId="18" xfId="47" applyNumberFormat="1" applyFont="1" applyBorder="1" applyAlignment="1">
      <alignment horizontal="center" vertical="center"/>
    </xf>
    <xf numFmtId="10" fontId="29" fillId="0" borderId="20" xfId="47" applyNumberFormat="1" applyFont="1" applyBorder="1" applyAlignment="1">
      <alignment horizontal="right" vertical="center"/>
    </xf>
    <xf numFmtId="0" fontId="28" fillId="0" borderId="20" xfId="47" applyFont="1" applyBorder="1" applyAlignment="1">
      <alignment horizontal="left" vertical="center" indent="1"/>
    </xf>
    <xf numFmtId="0" fontId="28" fillId="0" borderId="21" xfId="47" applyFont="1" applyBorder="1" applyAlignment="1">
      <alignment horizontal="center" vertical="center"/>
    </xf>
    <xf numFmtId="0" fontId="28" fillId="0" borderId="24" xfId="47" applyFont="1" applyBorder="1" applyAlignment="1">
      <alignment horizontal="center" vertical="center"/>
    </xf>
    <xf numFmtId="0" fontId="28" fillId="0" borderId="23" xfId="47" applyFont="1" applyBorder="1" applyAlignment="1">
      <alignment horizontal="center" vertical="center"/>
    </xf>
    <xf numFmtId="10" fontId="29" fillId="0" borderId="25" xfId="47" applyNumberFormat="1" applyFont="1" applyBorder="1" applyAlignment="1">
      <alignment horizontal="right" vertical="center"/>
    </xf>
    <xf numFmtId="0" fontId="28" fillId="0" borderId="25" xfId="47" applyFont="1" applyBorder="1" applyAlignment="1">
      <alignment horizontal="left" vertical="center" indent="1"/>
    </xf>
    <xf numFmtId="0" fontId="28" fillId="0" borderId="26" xfId="47" applyFont="1" applyBorder="1" applyAlignment="1">
      <alignment horizontal="center" vertical="center"/>
    </xf>
    <xf numFmtId="0" fontId="28" fillId="0" borderId="28" xfId="47" applyFont="1" applyBorder="1" applyAlignment="1">
      <alignment horizontal="center" vertical="center"/>
    </xf>
    <xf numFmtId="41" fontId="28" fillId="0" borderId="27" xfId="47" applyNumberFormat="1" applyFont="1" applyBorder="1" applyAlignment="1">
      <alignment horizontal="center" vertical="center"/>
    </xf>
    <xf numFmtId="10" fontId="29" fillId="0" borderId="29" xfId="47" applyNumberFormat="1" applyFont="1" applyBorder="1" applyAlignment="1">
      <alignment horizontal="right" vertical="center"/>
    </xf>
    <xf numFmtId="0" fontId="28" fillId="0" borderId="29" xfId="47" applyFont="1" applyBorder="1" applyAlignment="1">
      <alignment horizontal="left" vertical="center" indent="1"/>
    </xf>
    <xf numFmtId="0" fontId="28" fillId="0" borderId="30" xfId="47" applyFont="1" applyBorder="1" applyAlignment="1">
      <alignment horizontal="center" vertical="center"/>
    </xf>
    <xf numFmtId="41" fontId="28" fillId="0" borderId="23" xfId="47" applyNumberFormat="1" applyFont="1" applyBorder="1" applyAlignment="1">
      <alignment horizontal="center" vertical="center"/>
    </xf>
    <xf numFmtId="10" fontId="22" fillId="0" borderId="25" xfId="47" applyNumberFormat="1" applyFont="1" applyBorder="1" applyAlignment="1">
      <alignment horizontal="right" vertical="center"/>
    </xf>
    <xf numFmtId="0" fontId="28" fillId="0" borderId="25" xfId="47" applyFont="1" applyBorder="1" applyAlignment="1">
      <alignment horizontal="left" vertical="center"/>
    </xf>
    <xf numFmtId="10" fontId="22" fillId="0" borderId="29" xfId="47" applyNumberFormat="1" applyFont="1" applyBorder="1" applyAlignment="1">
      <alignment horizontal="right" vertical="center"/>
    </xf>
    <xf numFmtId="10" fontId="22" fillId="0" borderId="20" xfId="47" applyNumberFormat="1" applyFont="1" applyBorder="1" applyAlignment="1">
      <alignment horizontal="right" vertical="center"/>
    </xf>
    <xf numFmtId="177" fontId="22" fillId="0" borderId="25" xfId="47" applyNumberFormat="1" applyFont="1" applyBorder="1" applyAlignment="1">
      <alignment horizontal="right" vertical="center"/>
    </xf>
    <xf numFmtId="0" fontId="28" fillId="0" borderId="33" xfId="47" applyFont="1" applyBorder="1" applyAlignment="1">
      <alignment horizontal="center" vertical="center"/>
    </xf>
    <xf numFmtId="41" fontId="28" fillId="0" borderId="32" xfId="47" applyNumberFormat="1" applyFont="1" applyBorder="1" applyAlignment="1">
      <alignment horizontal="center" vertical="center"/>
    </xf>
    <xf numFmtId="10" fontId="22" fillId="0" borderId="34" xfId="47" applyNumberFormat="1" applyFont="1" applyBorder="1" applyAlignment="1">
      <alignment horizontal="right" vertical="center"/>
    </xf>
    <xf numFmtId="0" fontId="28" fillId="0" borderId="34" xfId="47" applyFont="1" applyBorder="1" applyAlignment="1">
      <alignment horizontal="left" vertical="center" indent="1"/>
    </xf>
    <xf numFmtId="0" fontId="28" fillId="0" borderId="35" xfId="47" applyFont="1" applyBorder="1" applyAlignment="1">
      <alignment horizontal="center" vertical="center"/>
    </xf>
    <xf numFmtId="0" fontId="28" fillId="0" borderId="34" xfId="47" applyFont="1" applyBorder="1" applyAlignment="1">
      <alignment horizontal="left" vertical="center"/>
    </xf>
    <xf numFmtId="41" fontId="27" fillId="0" borderId="42" xfId="47" applyNumberFormat="1" applyFont="1" applyBorder="1" applyAlignment="1">
      <alignment horizontal="center" vertical="center"/>
    </xf>
    <xf numFmtId="10" fontId="29" fillId="0" borderId="40" xfId="47" applyNumberFormat="1" applyFont="1" applyBorder="1" applyAlignment="1">
      <alignment horizontal="right" vertical="center"/>
    </xf>
    <xf numFmtId="0" fontId="28" fillId="0" borderId="40" xfId="47" applyFont="1" applyBorder="1" applyAlignment="1">
      <alignment horizontal="left" vertical="center" indent="1"/>
    </xf>
    <xf numFmtId="0" fontId="28" fillId="0" borderId="43" xfId="47" applyFont="1" applyBorder="1" applyAlignment="1">
      <alignment horizontal="center" vertical="center"/>
    </xf>
    <xf numFmtId="41" fontId="28" fillId="0" borderId="0" xfId="50" applyFont="1">
      <alignment vertical="center"/>
    </xf>
    <xf numFmtId="41" fontId="28" fillId="0" borderId="44" xfId="48" applyNumberFormat="1" applyFont="1" applyBorder="1" applyAlignment="1">
      <alignment horizontal="center" vertical="center" shrinkToFit="1"/>
    </xf>
    <xf numFmtId="41" fontId="27" fillId="0" borderId="10" xfId="47" applyNumberFormat="1" applyFont="1" applyBorder="1" applyAlignment="1">
      <alignment vertical="center" shrinkToFit="1"/>
    </xf>
    <xf numFmtId="41" fontId="28" fillId="0" borderId="44" xfId="47" applyNumberFormat="1" applyFont="1" applyBorder="1" applyAlignment="1">
      <alignment vertical="center" shrinkToFit="1"/>
    </xf>
    <xf numFmtId="41" fontId="27" fillId="0" borderId="44" xfId="47" applyNumberFormat="1" applyFont="1" applyBorder="1" applyAlignment="1">
      <alignment vertical="center" shrinkToFit="1"/>
    </xf>
    <xf numFmtId="41" fontId="28" fillId="0" borderId="0" xfId="50" applyNumberFormat="1" applyFont="1" applyAlignment="1">
      <alignment vertical="center"/>
    </xf>
    <xf numFmtId="41" fontId="32" fillId="26" borderId="44" xfId="50" quotePrefix="1" applyNumberFormat="1" applyFont="1" applyFill="1" applyBorder="1" applyAlignment="1">
      <alignment horizontal="center" vertical="center"/>
    </xf>
    <xf numFmtId="41" fontId="22" fillId="0" borderId="10" xfId="47" applyNumberFormat="1" applyFont="1" applyBorder="1" applyAlignment="1">
      <alignment horizontal="left" vertical="center" shrinkToFit="1"/>
    </xf>
    <xf numFmtId="41" fontId="28" fillId="0" borderId="10" xfId="47" applyNumberFormat="1" applyFont="1" applyBorder="1" applyAlignment="1">
      <alignment horizontal="center" vertical="center" shrinkToFit="1"/>
    </xf>
    <xf numFmtId="41" fontId="28" fillId="0" borderId="10" xfId="47" applyNumberFormat="1" applyFont="1" applyFill="1" applyBorder="1" applyAlignment="1">
      <alignment horizontal="right" vertical="center" shrinkToFit="1"/>
    </xf>
    <xf numFmtId="41" fontId="28" fillId="0" borderId="10" xfId="48" applyNumberFormat="1" applyFont="1" applyBorder="1" applyAlignment="1">
      <alignment horizontal="center" vertical="center" shrinkToFit="1"/>
    </xf>
    <xf numFmtId="41" fontId="31" fillId="25" borderId="44" xfId="50" applyNumberFormat="1" applyFont="1" applyFill="1" applyBorder="1" applyAlignment="1">
      <alignment horizontal="center" vertical="center" shrinkToFit="1"/>
    </xf>
    <xf numFmtId="41" fontId="22" fillId="0" borderId="44" xfId="47" applyNumberFormat="1" applyFont="1" applyBorder="1" applyAlignment="1">
      <alignment horizontal="left" vertical="center" shrinkToFit="1"/>
    </xf>
    <xf numFmtId="41" fontId="28" fillId="0" borderId="44" xfId="47" applyNumberFormat="1" applyFont="1" applyFill="1" applyBorder="1" applyAlignment="1">
      <alignment horizontal="right" vertical="center" shrinkToFit="1"/>
    </xf>
    <xf numFmtId="41" fontId="28" fillId="0" borderId="44" xfId="47" applyNumberFormat="1" applyFont="1" applyBorder="1" applyAlignment="1">
      <alignment horizontal="center" vertical="center" shrinkToFit="1"/>
    </xf>
    <xf numFmtId="41" fontId="28" fillId="0" borderId="0" xfId="50" applyNumberFormat="1" applyFont="1">
      <alignment vertical="center"/>
    </xf>
    <xf numFmtId="41" fontId="27" fillId="0" borderId="44" xfId="47" applyNumberFormat="1" applyFont="1" applyBorder="1" applyAlignment="1">
      <alignment horizontal="center" vertical="center" shrinkToFit="1"/>
    </xf>
    <xf numFmtId="41" fontId="32" fillId="25" borderId="44" xfId="50" applyNumberFormat="1" applyFont="1" applyFill="1" applyBorder="1" applyAlignment="1">
      <alignment horizontal="center" vertical="center" shrinkToFit="1"/>
    </xf>
    <xf numFmtId="41" fontId="36" fillId="0" borderId="44" xfId="47" applyNumberFormat="1" applyFont="1" applyBorder="1" applyAlignment="1">
      <alignment horizontal="left" vertical="center" shrinkToFit="1"/>
    </xf>
    <xf numFmtId="41" fontId="27" fillId="0" borderId="44" xfId="47" applyNumberFormat="1" applyFont="1" applyFill="1" applyBorder="1" applyAlignment="1">
      <alignment horizontal="right" vertical="center" shrinkToFit="1"/>
    </xf>
    <xf numFmtId="41" fontId="27" fillId="0" borderId="44" xfId="48" applyNumberFormat="1" applyFont="1" applyBorder="1" applyAlignment="1">
      <alignment horizontal="center" vertical="center" shrinkToFit="1"/>
    </xf>
    <xf numFmtId="41" fontId="27" fillId="0" borderId="44" xfId="47" applyNumberFormat="1" applyFont="1" applyFill="1" applyBorder="1" applyAlignment="1">
      <alignment horizontal="center" vertical="center" shrinkToFit="1"/>
    </xf>
    <xf numFmtId="41" fontId="36" fillId="0" borderId="44" xfId="47" applyNumberFormat="1" applyFont="1" applyFill="1" applyBorder="1" applyAlignment="1">
      <alignment horizontal="left" vertical="center" shrinkToFit="1"/>
    </xf>
    <xf numFmtId="41" fontId="27" fillId="27" borderId="44" xfId="47" applyNumberFormat="1" applyFont="1" applyFill="1" applyBorder="1" applyAlignment="1">
      <alignment horizontal="center" vertical="center" shrinkToFit="1"/>
    </xf>
    <xf numFmtId="41" fontId="36" fillId="27" borderId="44" xfId="47" applyNumberFormat="1" applyFont="1" applyFill="1" applyBorder="1" applyAlignment="1">
      <alignment horizontal="left" vertical="center" shrinkToFit="1"/>
    </xf>
    <xf numFmtId="41" fontId="27" fillId="27" borderId="44" xfId="47" applyNumberFormat="1" applyFont="1" applyFill="1" applyBorder="1" applyAlignment="1">
      <alignment horizontal="right" vertical="center" shrinkToFit="1"/>
    </xf>
    <xf numFmtId="41" fontId="27" fillId="27" borderId="44" xfId="48" applyNumberFormat="1" applyFont="1" applyFill="1" applyBorder="1" applyAlignment="1">
      <alignment horizontal="center" vertical="center" shrinkToFit="1"/>
    </xf>
    <xf numFmtId="41" fontId="32" fillId="27" borderId="44" xfId="50" applyNumberFormat="1" applyFont="1" applyFill="1" applyBorder="1" applyAlignment="1">
      <alignment horizontal="center" vertical="center" shrinkToFit="1"/>
    </xf>
    <xf numFmtId="0" fontId="28" fillId="0" borderId="45" xfId="47" applyFont="1" applyBorder="1" applyAlignment="1">
      <alignment vertical="center"/>
    </xf>
    <xf numFmtId="41" fontId="27" fillId="0" borderId="44" xfId="48" applyNumberFormat="1" applyFont="1" applyFill="1" applyBorder="1" applyAlignment="1">
      <alignment horizontal="center" vertical="center" shrinkToFit="1"/>
    </xf>
    <xf numFmtId="41" fontId="32" fillId="0" borderId="44" xfId="50" applyNumberFormat="1" applyFont="1" applyFill="1" applyBorder="1" applyAlignment="1">
      <alignment horizontal="center" vertical="center" shrinkToFit="1"/>
    </xf>
    <xf numFmtId="41" fontId="27" fillId="0" borderId="44" xfId="47" applyNumberFormat="1" applyFont="1" applyFill="1" applyBorder="1" applyAlignment="1">
      <alignment horizontal="left" vertical="center" shrinkToFit="1"/>
    </xf>
    <xf numFmtId="41" fontId="28" fillId="0" borderId="44" xfId="47" applyNumberFormat="1" applyFont="1" applyBorder="1" applyAlignment="1">
      <alignment vertical="center"/>
    </xf>
    <xf numFmtId="41" fontId="28" fillId="0" borderId="44" xfId="48" applyNumberFormat="1" applyFont="1" applyFill="1" applyBorder="1" applyAlignment="1">
      <alignment horizontal="center" vertical="center" shrinkToFit="1"/>
    </xf>
    <xf numFmtId="41" fontId="31" fillId="0" borderId="44" xfId="50" applyNumberFormat="1" applyFont="1" applyFill="1" applyBorder="1" applyAlignment="1">
      <alignment horizontal="center" vertical="center" shrinkToFit="1"/>
    </xf>
    <xf numFmtId="0" fontId="27" fillId="0" borderId="39" xfId="47" applyFont="1" applyBorder="1" applyAlignment="1">
      <alignment horizontal="center" vertical="center"/>
    </xf>
    <xf numFmtId="0" fontId="27" fillId="0" borderId="40" xfId="47" applyFont="1" applyBorder="1" applyAlignment="1">
      <alignment horizontal="center" vertical="center"/>
    </xf>
    <xf numFmtId="0" fontId="27" fillId="0" borderId="41" xfId="47" applyFont="1" applyBorder="1" applyAlignment="1">
      <alignment horizontal="center" vertical="center"/>
    </xf>
    <xf numFmtId="0" fontId="26" fillId="0" borderId="0" xfId="47" applyFont="1" applyAlignment="1">
      <alignment horizontal="center" vertical="center"/>
    </xf>
    <xf numFmtId="0" fontId="27" fillId="24" borderId="11" xfId="47" applyFont="1" applyFill="1" applyBorder="1" applyAlignment="1">
      <alignment horizontal="center" vertical="center"/>
    </xf>
    <xf numFmtId="0" fontId="27" fillId="24" borderId="12" xfId="47" applyFont="1" applyFill="1" applyBorder="1" applyAlignment="1">
      <alignment horizontal="center" vertical="center"/>
    </xf>
    <xf numFmtId="0" fontId="27" fillId="24" borderId="13" xfId="47" applyFont="1" applyFill="1" applyBorder="1" applyAlignment="1">
      <alignment horizontal="center" vertical="center"/>
    </xf>
    <xf numFmtId="0" fontId="28" fillId="0" borderId="17" xfId="47" applyFont="1" applyBorder="1" applyAlignment="1">
      <alignment horizontal="center" vertical="center" textRotation="255"/>
    </xf>
    <xf numFmtId="0" fontId="28" fillId="0" borderId="22" xfId="47" applyFont="1" applyBorder="1" applyAlignment="1">
      <alignment horizontal="center" vertical="center" textRotation="255"/>
    </xf>
    <xf numFmtId="0" fontId="28" fillId="0" borderId="31" xfId="47" applyFont="1" applyBorder="1" applyAlignment="1">
      <alignment horizontal="center" vertical="center" textRotation="255"/>
    </xf>
    <xf numFmtId="0" fontId="28" fillId="0" borderId="18" xfId="47" applyFont="1" applyBorder="1" applyAlignment="1">
      <alignment horizontal="center" vertical="center" textRotation="255"/>
    </xf>
    <xf numFmtId="0" fontId="28" fillId="0" borderId="23" xfId="47" applyFont="1" applyBorder="1" applyAlignment="1">
      <alignment horizontal="center" vertical="center" textRotation="255"/>
    </xf>
    <xf numFmtId="0" fontId="28" fillId="0" borderId="27" xfId="47" applyFont="1" applyBorder="1" applyAlignment="1">
      <alignment horizontal="center" vertical="center" textRotation="255"/>
    </xf>
    <xf numFmtId="0" fontId="28" fillId="0" borderId="32" xfId="47" applyFont="1" applyBorder="1" applyAlignment="1">
      <alignment horizontal="center" vertical="center" textRotation="255"/>
    </xf>
    <xf numFmtId="0" fontId="28" fillId="0" borderId="36" xfId="47" applyFont="1" applyBorder="1" applyAlignment="1">
      <alignment horizontal="center" vertical="center"/>
    </xf>
    <xf numFmtId="0" fontId="28" fillId="0" borderId="20" xfId="47" applyFont="1" applyBorder="1" applyAlignment="1">
      <alignment horizontal="center" vertical="center"/>
    </xf>
    <xf numFmtId="0" fontId="28" fillId="0" borderId="19" xfId="47" applyFont="1" applyBorder="1" applyAlignment="1">
      <alignment horizontal="center" vertical="center"/>
    </xf>
    <xf numFmtId="0" fontId="28" fillId="0" borderId="37" xfId="47" applyFont="1" applyBorder="1" applyAlignment="1">
      <alignment horizontal="center" vertical="center"/>
    </xf>
    <xf numFmtId="0" fontId="28" fillId="0" borderId="25" xfId="47" applyFont="1" applyBorder="1" applyAlignment="1">
      <alignment horizontal="center" vertical="center"/>
    </xf>
    <xf numFmtId="0" fontId="28" fillId="0" borderId="24" xfId="47" applyFont="1" applyBorder="1" applyAlignment="1">
      <alignment horizontal="center" vertical="center"/>
    </xf>
    <xf numFmtId="0" fontId="28" fillId="0" borderId="38" xfId="47" applyFont="1" applyBorder="1" applyAlignment="1">
      <alignment horizontal="center" vertical="center"/>
    </xf>
    <xf numFmtId="0" fontId="28" fillId="0" borderId="34" xfId="47" applyFont="1" applyBorder="1" applyAlignment="1">
      <alignment horizontal="center" vertical="center"/>
    </xf>
    <xf numFmtId="0" fontId="28" fillId="0" borderId="33" xfId="47" applyFont="1" applyBorder="1" applyAlignment="1">
      <alignment horizontal="center" vertical="center"/>
    </xf>
    <xf numFmtId="41" fontId="33" fillId="25" borderId="0" xfId="50" quotePrefix="1" applyNumberFormat="1" applyFont="1" applyFill="1" applyAlignment="1">
      <alignment horizontal="center" vertical="center"/>
    </xf>
    <xf numFmtId="41" fontId="34" fillId="25" borderId="0" xfId="50" quotePrefix="1" applyNumberFormat="1" applyFont="1" applyFill="1" applyAlignment="1">
      <alignment vertical="center"/>
    </xf>
    <xf numFmtId="41" fontId="32" fillId="26" borderId="44" xfId="50" quotePrefix="1" applyNumberFormat="1" applyFont="1" applyFill="1" applyBorder="1" applyAlignment="1">
      <alignment horizontal="center" vertical="center"/>
    </xf>
    <xf numFmtId="0" fontId="28" fillId="28" borderId="24" xfId="47" applyFont="1" applyFill="1" applyBorder="1" applyAlignment="1">
      <alignment horizontal="center" vertical="center"/>
    </xf>
    <xf numFmtId="41" fontId="28" fillId="28" borderId="23" xfId="47" applyNumberFormat="1" applyFont="1" applyFill="1" applyBorder="1" applyAlignment="1">
      <alignment horizontal="center" vertical="center"/>
    </xf>
    <xf numFmtId="10" fontId="22" fillId="28" borderId="25" xfId="47" applyNumberFormat="1" applyFont="1" applyFill="1" applyBorder="1" applyAlignment="1">
      <alignment horizontal="right" vertical="center"/>
    </xf>
    <xf numFmtId="0" fontId="28" fillId="28" borderId="25" xfId="47" applyFont="1" applyFill="1" applyBorder="1" applyAlignment="1">
      <alignment horizontal="left" vertical="center"/>
    </xf>
    <xf numFmtId="0" fontId="28" fillId="28" borderId="26" xfId="47" applyFont="1" applyFill="1" applyBorder="1" applyAlignment="1">
      <alignment horizontal="center" vertical="center"/>
    </xf>
  </cellXfs>
  <cellStyles count="5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 2" xfId="51" xr:uid="{00000000-0005-0000-0000-00001C000000}"/>
    <cellStyle name="보통" xfId="29" builtinId="28" customBuiltin="1"/>
    <cellStyle name="설명 텍스트" xfId="30" builtinId="53" customBuiltin="1"/>
    <cellStyle name="셀 확인" xfId="31" builtinId="23" customBuiltin="1"/>
    <cellStyle name="쉼표 [0] 2" xfId="46" xr:uid="{00000000-0005-0000-0000-000020000000}"/>
    <cellStyle name="쉼표 [0] 3" xfId="32" xr:uid="{00000000-0005-0000-0000-000021000000}"/>
    <cellStyle name="쉼표 [0] 4" xfId="48" xr:uid="{00000000-0005-0000-0000-000022000000}"/>
    <cellStyle name="쉼표 [0] 4 2" xfId="53" xr:uid="{00000000-0005-0000-0000-000023000000}"/>
    <cellStyle name="쉼표 [0] 5" xfId="50" xr:uid="{00000000-0005-0000-0000-000024000000}"/>
    <cellStyle name="쉼표 [0] 6" xfId="52" xr:uid="{00000000-0005-0000-0000-000025000000}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콤마 [0]_견적서" xfId="43" xr:uid="{00000000-0005-0000-0000-000030000000}"/>
    <cellStyle name="표준" xfId="0" builtinId="0"/>
    <cellStyle name="표준 2" xfId="44" xr:uid="{00000000-0005-0000-0000-000032000000}"/>
    <cellStyle name="표준 2 2" xfId="45" xr:uid="{00000000-0005-0000-0000-000033000000}"/>
    <cellStyle name="표준 2 3" xfId="49" xr:uid="{00000000-0005-0000-0000-000034000000}"/>
    <cellStyle name="표준 3" xfId="47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688;&#44540;\C\&#52629;&#49328;&#47932;\&#49884;&#44277;&#44228;&#54925;\&#44036;&#51060;&#54156;&#54532;&#51109;\&#44148;&#49444;&#45236;&#5066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-06q1afrm8k8\d\04-2003&#45380;&#51089;&#50629;&#48169;\&#50508;&#48148;&#53944;\&#49464;&#47749;&#44592;&#49696;&#45800;\06&#52397;&#51452;&#50868;&#54840;&#51473;&#54617;&#44368;\&#51204;&#44592;\&#45236;&#50669;&#49436;\&#52572;&#51333;&#49688;&#51221;&#45236;&#50669;(04013)\&#51204;&#44592;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SHCOOL\&#44221;&#49328;1\&#50745;&#4831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내역서"/>
      <sheetName val="부하_성남_"/>
      <sheetName val="조도계산서 (도서)"/>
      <sheetName val="SD"/>
      <sheetName val="FORM-0"/>
      <sheetName val="중기일위대가"/>
      <sheetName val="노임단가"/>
      <sheetName val="공사비예산서(토목분)"/>
      <sheetName val="LOPCALC"/>
      <sheetName val="가도공"/>
      <sheetName val="현장지지물물량"/>
      <sheetName val="전기실및집수정"/>
      <sheetName val="수질정화시설"/>
      <sheetName val="정부노임단가"/>
      <sheetName val="Sheet1"/>
      <sheetName val="중기사용료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바닥판"/>
      <sheetName val="기기리스트"/>
      <sheetName val="Sheet17"/>
      <sheetName val="인건비"/>
      <sheetName val="전차선로 물량표"/>
      <sheetName val="집수정(600-700)"/>
      <sheetName val="설계조건"/>
      <sheetName val="가설건물"/>
      <sheetName val="2공구수량"/>
      <sheetName val="UEC영화관본공사내역"/>
      <sheetName val="BOJUNGGM"/>
      <sheetName val="L-type"/>
      <sheetName val="대로근거"/>
      <sheetName val="중로근거"/>
      <sheetName val="금액내역서"/>
      <sheetName val="내역표지"/>
      <sheetName val="아파트 "/>
      <sheetName val="자재단가"/>
      <sheetName val="제경비"/>
      <sheetName val="내역"/>
      <sheetName val="Macro1"/>
      <sheetName val="단면가정"/>
      <sheetName val="부재력정리"/>
      <sheetName val="INPUT"/>
      <sheetName val="ABUT수량-A1"/>
      <sheetName val="노임이"/>
      <sheetName val="#REF"/>
      <sheetName val="조도계산서_(도서)"/>
      <sheetName val="단가비교"/>
      <sheetName val="계약"/>
      <sheetName val="화전내"/>
      <sheetName val="교각계산"/>
      <sheetName val="일위대가"/>
      <sheetName val="별표총괄"/>
      <sheetName val="방송(체육관)"/>
      <sheetName val="골조시행"/>
      <sheetName val="EQUIP LIST"/>
      <sheetName val="BOM(Elec)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목차"/>
      <sheetName val="수량산출"/>
      <sheetName val="영창26"/>
      <sheetName val="공통"/>
      <sheetName val="기별"/>
      <sheetName val="설계명세서"/>
      <sheetName val="96작생능"/>
      <sheetName val="설직재-1"/>
      <sheetName val="다이꾸"/>
      <sheetName val="MOTOR"/>
      <sheetName val="001"/>
      <sheetName val="ⴭⴭⴭⴭ"/>
      <sheetName val="토목주소"/>
      <sheetName val="프랜트면허"/>
      <sheetName val="7.1유효폭"/>
      <sheetName val="현황산출서"/>
      <sheetName val="Sheet3"/>
      <sheetName val="U-TYPE(1)"/>
      <sheetName val="부하LOAD"/>
      <sheetName val="간선계산"/>
      <sheetName val="처리단락"/>
      <sheetName val="건축부하"/>
      <sheetName val="약전닥트"/>
      <sheetName val="일지-H"/>
      <sheetName val="김포IO"/>
      <sheetName val="LD"/>
      <sheetName val="FA설치명세"/>
      <sheetName val="조건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001"/>
      <sheetName val="BID"/>
      <sheetName val="LOPCALC"/>
      <sheetName val="공통(20-91)"/>
      <sheetName val="인허가수행 Schedule"/>
      <sheetName val="부하계산서"/>
      <sheetName val="부하LOAD"/>
      <sheetName val="조도계산서 (도서)"/>
      <sheetName val="MOTOR"/>
      <sheetName val="바닥판"/>
      <sheetName val="노임단가"/>
      <sheetName val="가설건물"/>
      <sheetName val="외천교"/>
      <sheetName val="소비자가"/>
      <sheetName val="전차선로 물량표"/>
      <sheetName val="목차"/>
      <sheetName val="7.1유효폭"/>
      <sheetName val="SUNGNAM1"/>
      <sheetName val="요율"/>
      <sheetName val="Sheet2"/>
      <sheetName val="관리사무소"/>
      <sheetName val="적용단위길이"/>
      <sheetName val="1"/>
      <sheetName val="BSD (2)"/>
      <sheetName val="단가정보"/>
      <sheetName val="INPUT DATA"/>
      <sheetName val="CSTSUM"/>
      <sheetName val="TRE TABLE"/>
      <sheetName val="DATA"/>
      <sheetName val="BQ"/>
      <sheetName val="산출2-기기동력"/>
      <sheetName val="전기실및집수정"/>
      <sheetName val="결선list"/>
      <sheetName val="#REF"/>
      <sheetName val="1공구(을)"/>
      <sheetName val="품목납기"/>
      <sheetName val="Macro1"/>
      <sheetName val="Macro2"/>
      <sheetName val="정렬"/>
      <sheetName val="토목변경"/>
      <sheetName val="날개벽수량표"/>
      <sheetName val="중기일위대가"/>
      <sheetName val="다이꾸"/>
      <sheetName val="L_RPTA05_목록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TEM"/>
      <sheetName val="1.설계조건"/>
      <sheetName val="ABUT수량-A1"/>
      <sheetName val="정부노임단가"/>
      <sheetName val="일위대가내역"/>
      <sheetName val="ⴭⴭⴭⴭ"/>
      <sheetName val="3련 BOX"/>
      <sheetName val="Sheet17"/>
      <sheetName val="U-TYPE(1)"/>
      <sheetName val="예산내역서"/>
      <sheetName val="설계예산서"/>
      <sheetName val="조명율표"/>
      <sheetName val="데이타"/>
      <sheetName val="자재테이블"/>
      <sheetName val="list"/>
      <sheetName val="기타유틸리티설비"/>
      <sheetName val="원가"/>
      <sheetName val="여흥"/>
      <sheetName val="c_balju"/>
      <sheetName val="wall"/>
      <sheetName val="발신정보"/>
      <sheetName val="주간기성"/>
      <sheetName val="적용토목"/>
      <sheetName val="단중표"/>
      <sheetName val="J直材4"/>
      <sheetName val="설계조건"/>
      <sheetName val="한강운반비"/>
      <sheetName val="자재"/>
      <sheetName val="토공및부대2차"/>
      <sheetName val="자재단가"/>
      <sheetName val="전력구구조물산근"/>
      <sheetName val="WORK"/>
      <sheetName val="L-type"/>
      <sheetName val="수량산출서"/>
      <sheetName val="금긋기 및 절단"/>
      <sheetName val="오산갈곳"/>
      <sheetName val="수질정화시설"/>
      <sheetName val="토사(PE)"/>
      <sheetName val="중기사용료"/>
      <sheetName val="횡배수관단위수량"/>
      <sheetName val="인건비"/>
      <sheetName val="표지 (2)"/>
      <sheetName val="노무비"/>
      <sheetName val="안정검토"/>
      <sheetName val="3BL공동구 수량"/>
      <sheetName val="산출내역서집계표"/>
      <sheetName val="품셈기준"/>
      <sheetName val="96작생능"/>
      <sheetName val="MEXICO-C"/>
      <sheetName val="단가대비표 (3)"/>
      <sheetName val="일위대가"/>
      <sheetName val="FOOTING단면력"/>
      <sheetName val="입찰안"/>
      <sheetName val="타공종이기"/>
      <sheetName val="cost"/>
      <sheetName val="공사비집계"/>
      <sheetName val="환율"/>
      <sheetName val="원가계산서"/>
      <sheetName val="Sheet3"/>
      <sheetName val="품의서"/>
      <sheetName val="Sheet1"/>
      <sheetName val="포장공"/>
      <sheetName val=" 견적서"/>
      <sheetName val="환율-LIBOR"/>
      <sheetName val="산#2-1 (2)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D-3503"/>
      <sheetName val="맨홀토공수량"/>
      <sheetName val="제잡비계산"/>
      <sheetName val="식재총괄"/>
      <sheetName val="시설물총괄"/>
      <sheetName val="건축총괄"/>
      <sheetName val="식재"/>
      <sheetName val="L형옹벽측구"/>
      <sheetName val="양식"/>
      <sheetName val="Code"/>
      <sheetName val="Import"/>
      <sheetName val="CNC810M"/>
      <sheetName val="공사비예산서(토목분)"/>
      <sheetName val="첨부"/>
      <sheetName val="Total"/>
      <sheetName val="교각계산"/>
      <sheetName val="GTG TR PIT"/>
      <sheetName val="현장지지물물량"/>
      <sheetName val="공정표"/>
      <sheetName val="공사원가계산서"/>
      <sheetName val="MACRO(MCC)"/>
      <sheetName val="주식"/>
      <sheetName val="CalcuSheet"/>
      <sheetName val="횡배위치"/>
      <sheetName val="일위대가목록"/>
      <sheetName val="주형"/>
      <sheetName val="위치조서"/>
      <sheetName val="실행품의서"/>
      <sheetName val="발전기계산서"/>
      <sheetName val="소요자재"/>
      <sheetName val="총괄"/>
      <sheetName val="부대내역"/>
      <sheetName val="조도계산서 _도서_"/>
      <sheetName val="입력DATA"/>
      <sheetName val="단"/>
      <sheetName val="내역"/>
      <sheetName val="인건-측정"/>
      <sheetName val="부안변전"/>
      <sheetName val="내역표지"/>
      <sheetName val="guard(mac)"/>
      <sheetName val="추가및 공제(방파제)"/>
      <sheetName val="기자재비"/>
      <sheetName val="직공비"/>
      <sheetName val="Sheet1 (2)"/>
      <sheetName val="49단가"/>
      <sheetName val="부대대비"/>
      <sheetName val="냉연집계"/>
      <sheetName val="Proposal"/>
      <sheetName val="CRF"/>
      <sheetName val="조명율데이타"/>
      <sheetName val="노임"/>
      <sheetName val="예정공정표"/>
      <sheetName val="총계"/>
      <sheetName val="전기일위대가"/>
      <sheetName val="금액내역서"/>
      <sheetName val="차액보증"/>
      <sheetName val="일반공사"/>
      <sheetName val="방배동내역(리라)"/>
      <sheetName val="CALCUL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DATA"/>
      <sheetName val="덕전리"/>
      <sheetName val="금액내역서"/>
      <sheetName val="6PILE  (돌출)"/>
      <sheetName val="단면 (2)"/>
      <sheetName val="골조시행"/>
      <sheetName val="원가계산(건축)-출력 (건설폐기물처리비)"/>
      <sheetName val="총괄내역서"/>
      <sheetName val="U-TYPE(1)"/>
      <sheetName val="수로단위수량"/>
      <sheetName val="경영상태"/>
      <sheetName val="EP06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금액내역서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ITEM"/>
      <sheetName val="건설내역"/>
      <sheetName val="정부노임단가"/>
      <sheetName val="Y-WORK"/>
      <sheetName val="날개벽수량표"/>
      <sheetName val="사진"/>
      <sheetName val="맨홀토공산출"/>
      <sheetName val="비용"/>
      <sheetName val="Sheet1"/>
      <sheetName val="직노"/>
      <sheetName val="ilch"/>
      <sheetName val="건축내역"/>
      <sheetName val="DATA1"/>
      <sheetName val="일위대가목록"/>
      <sheetName val="설계조건"/>
      <sheetName val="부대내역"/>
      <sheetName val="환률"/>
      <sheetName val="NEYOK"/>
      <sheetName val="Studio"/>
      <sheetName val="Customer Databas"/>
      <sheetName val="금액내역서"/>
      <sheetName val="TABLE"/>
      <sheetName val="재료산출"/>
      <sheetName val="주재료비"/>
      <sheetName val="WORK"/>
      <sheetName val="명세서"/>
      <sheetName val="흄관기초"/>
      <sheetName val="차액보증"/>
      <sheetName val="을"/>
      <sheetName val="일반공사"/>
      <sheetName val="일위대가(가설)"/>
      <sheetName val="산출내역서집계표"/>
      <sheetName val="내역"/>
      <sheetName val="밸브설치"/>
      <sheetName val="일반부표"/>
      <sheetName val="단가 및 재료비"/>
      <sheetName val="중기사용료산출근거"/>
      <sheetName val="단가"/>
      <sheetName val="시설물일위"/>
      <sheetName val="중기사용료"/>
      <sheetName val=""/>
      <sheetName val="inputarea_ref"/>
      <sheetName val="요율"/>
      <sheetName val="일위대가"/>
      <sheetName val="woo(mac)"/>
      <sheetName val="장비집계"/>
      <sheetName val="사통"/>
      <sheetName val="기본DATA"/>
      <sheetName val="일위대가-1"/>
      <sheetName val="가시설(TYPE-A)"/>
      <sheetName val="1-1평균터파기고(1)"/>
      <sheetName val="ABUT수량-A1"/>
      <sheetName val="최초침전지집계표"/>
      <sheetName val="빌딩 안내"/>
      <sheetName val="hvac(제어동)"/>
      <sheetName val="인건비"/>
      <sheetName val="오억미만"/>
      <sheetName val="내역서"/>
      <sheetName val="4차원가계산서"/>
      <sheetName val="공비대비"/>
      <sheetName val="토목"/>
      <sheetName val="목록"/>
      <sheetName val="중기"/>
      <sheetName val="단중표"/>
      <sheetName val="조직"/>
      <sheetName val="실행"/>
      <sheetName val="실행내역"/>
      <sheetName val="2.1  노무비 평균단가산출"/>
      <sheetName val="콘_재료분리(1)"/>
      <sheetName val="약품공급2"/>
      <sheetName val="약품설비"/>
      <sheetName val="4배"/>
      <sheetName val="3배"/>
      <sheetName val="6배"/>
      <sheetName val="5배"/>
      <sheetName val="1배"/>
      <sheetName val="6호기"/>
      <sheetName val="원형1호맨홀토공수량"/>
      <sheetName val="단위중량"/>
      <sheetName val="횡배수관토공수량"/>
      <sheetName val="20관리비율"/>
      <sheetName val="수목데이타 "/>
      <sheetName val="설계명세서"/>
      <sheetName val="예산명세서"/>
      <sheetName val="자료입력"/>
      <sheetName val="내역(전체)"/>
      <sheetName val="설산1.나"/>
      <sheetName val="본사S"/>
      <sheetName val="프랜트면허"/>
      <sheetName val="토목주소"/>
      <sheetName val="인건-측정"/>
      <sheetName val="견적"/>
      <sheetName val="을지"/>
      <sheetName val="오산갈곳"/>
      <sheetName val="재집"/>
      <sheetName val="직재"/>
      <sheetName val="견적서"/>
      <sheetName val="일위대가목차"/>
      <sheetName val="전기혼잡제경비(45)"/>
      <sheetName val="Sheet2"/>
      <sheetName val="2000전체분"/>
      <sheetName val="2000년1차"/>
      <sheetName val="9GNG운반"/>
      <sheetName val="소비자가"/>
      <sheetName val="하도계약변경 (2)"/>
      <sheetName val="안양1공구_건축"/>
      <sheetName val="Sheet5"/>
      <sheetName val="Data Vol"/>
      <sheetName val="계산근거"/>
      <sheetName val="#REF"/>
      <sheetName val="물가자료"/>
      <sheetName val="목표세부명세"/>
      <sheetName val="관람석제출"/>
      <sheetName val="2F 회의실견적(5_14 일대)"/>
      <sheetName val="부하(성남)"/>
      <sheetName val="I一般比"/>
      <sheetName val="CTEMCOST"/>
      <sheetName val="단"/>
      <sheetName val="J直材4"/>
      <sheetName val="일반문틀 설치"/>
      <sheetName val="샌딩 에폭시 도장"/>
      <sheetName val="스텐문틀설치"/>
      <sheetName val="데이타"/>
      <sheetName val="식재인부"/>
      <sheetName val="MOTOR"/>
      <sheetName val="을 2"/>
      <sheetName val="을 1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정부노임단가"/>
      <sheetName val="조도계산서 _도서_"/>
      <sheetName val="ITEM"/>
      <sheetName val="인건비"/>
      <sheetName val="중기일위대가"/>
      <sheetName val="MOTOR"/>
      <sheetName val="#REF"/>
      <sheetName val="IMP(MAIN)"/>
      <sheetName val="IMP (REACTOR)"/>
      <sheetName val="내역"/>
      <sheetName val="부하계산서"/>
      <sheetName val="부하(성남)"/>
      <sheetName val="중기사용료"/>
      <sheetName val="단가대비"/>
      <sheetName val="단가"/>
      <sheetName val="시설물일위"/>
      <sheetName val="건축내역"/>
      <sheetName val="B"/>
      <sheetName val="Y-WORK"/>
      <sheetName val="현황산출서"/>
      <sheetName val="직노"/>
      <sheetName val="실행내역"/>
      <sheetName val="견적시담(송포2공구)"/>
      <sheetName val="차액보증"/>
      <sheetName val="설계명세서"/>
      <sheetName val="일위대가"/>
      <sheetName val="2F 회의실견적(5_14 일대)"/>
      <sheetName val="횡배위치"/>
      <sheetName val="자재테이블"/>
      <sheetName val="단가산출집계"/>
      <sheetName val="SE-611"/>
      <sheetName val="별표 "/>
      <sheetName val="ABUT수량-A1"/>
      <sheetName val="산#3-1"/>
      <sheetName val="Sheet1"/>
      <sheetName val="실행예산"/>
      <sheetName val="출근부"/>
      <sheetName val="내역서"/>
      <sheetName val="WORK"/>
      <sheetName val="일반공사"/>
      <sheetName val="3BL공동구 수량"/>
      <sheetName val="현장지지물물량"/>
      <sheetName val="견적서"/>
      <sheetName val="A-4"/>
      <sheetName val="TYPE-B 평균H"/>
      <sheetName val="BQ"/>
      <sheetName val="DS-LOAD"/>
      <sheetName val="가시설(TYPE-A)"/>
      <sheetName val="1호맨홀가감수량"/>
      <sheetName val="1-1평균터파기고(1)"/>
      <sheetName val="1호맨홀수량산출"/>
      <sheetName val="을"/>
      <sheetName val="단위중량"/>
      <sheetName val="도급및 실행내역"/>
      <sheetName val="여흥"/>
      <sheetName val="원가"/>
      <sheetName val="D-3503"/>
      <sheetName val="CALCULATION"/>
      <sheetName val="TABLE"/>
      <sheetName val="내역1"/>
      <sheetName val="표지"/>
      <sheetName val="DATA(BAC)"/>
      <sheetName val="ilch"/>
      <sheetName val="명세서"/>
      <sheetName val="Macro(전선)"/>
      <sheetName val="부대내역"/>
      <sheetName val="금액내역서"/>
      <sheetName val="플랜트 설치"/>
      <sheetName val="K1자재(3차등)"/>
      <sheetName val="타공종이기"/>
      <sheetName val="토목내역"/>
      <sheetName val="방송노임"/>
      <sheetName val="9GNG운반"/>
      <sheetName val="내역서 "/>
      <sheetName val="노임단가(0.3)"/>
      <sheetName val="노임단가"/>
      <sheetName val="공사원가계산서"/>
      <sheetName val="토공총괄집계"/>
      <sheetName val="외자배분"/>
      <sheetName val="General Data"/>
      <sheetName val="Sheet4"/>
      <sheetName val="재료집계"/>
      <sheetName val="보집계표"/>
      <sheetName val="Proposal"/>
      <sheetName val="조인트"/>
      <sheetName val="조건표"/>
      <sheetName val="단가표 (2)"/>
      <sheetName val="토공"/>
      <sheetName val="지급자재"/>
      <sheetName val="수량산출서"/>
      <sheetName val="집계표"/>
      <sheetName val="I.설계조건"/>
      <sheetName val="경비_원본"/>
      <sheetName val="CTEMCOST"/>
      <sheetName val="오산갈곳"/>
      <sheetName val="대비"/>
      <sheetName val="DATA1"/>
      <sheetName val="단가조서"/>
      <sheetName val="교각계산"/>
      <sheetName val="소비자가"/>
      <sheetName val="콘크리트 블록 유형별 수량"/>
      <sheetName val="6PILE  (돌출)"/>
      <sheetName val="토사(PE)"/>
      <sheetName val="변화치수"/>
      <sheetName val="투자효율분석"/>
      <sheetName val="정렬"/>
      <sheetName val="자판실행"/>
      <sheetName val="신공"/>
      <sheetName val="일위대가목차"/>
      <sheetName val="단가대비표"/>
      <sheetName val="내역표지"/>
      <sheetName val="금액"/>
      <sheetName val="착공계"/>
      <sheetName val="말뚝물량"/>
      <sheetName val="도"/>
      <sheetName val="기계내역"/>
      <sheetName val="내력서"/>
      <sheetName val="壓降計算基本資料"/>
      <sheetName val="견적접수"/>
      <sheetName val="견적내역서"/>
      <sheetName val=" 견적서"/>
      <sheetName val="spec1"/>
      <sheetName val="깨기"/>
      <sheetName val="원형맨홀수량"/>
      <sheetName val="Total"/>
      <sheetName val="U-TYPE(1)"/>
      <sheetName val="FOOTING단면력"/>
      <sheetName val="터파기및재료"/>
      <sheetName val="반중력식옹벽3.5"/>
      <sheetName val="장비"/>
      <sheetName val="노무"/>
      <sheetName val="설계"/>
      <sheetName val="위치조서"/>
      <sheetName val="년도별시공"/>
      <sheetName val="Sheet1 (2)"/>
      <sheetName val="안정검토"/>
      <sheetName val="8.PILE  (돌출)"/>
      <sheetName val="2.내역서"/>
      <sheetName val="JOINT1"/>
      <sheetName val="Sheet3 (2)"/>
      <sheetName val="123"/>
      <sheetName val="cable"/>
      <sheetName val="2002계약현황"/>
      <sheetName val="단가표 "/>
      <sheetName val="근생APT-신마감"/>
      <sheetName val="복지관_FIART"/>
      <sheetName val="근생APT-FIART"/>
      <sheetName val="근생-FIART"/>
      <sheetName val="N賃率-職"/>
      <sheetName val="자재단가 산출근거"/>
      <sheetName val="가시설단위수량"/>
      <sheetName val="J형측구단위수량"/>
      <sheetName val="입력DATA"/>
      <sheetName val="바닥판"/>
      <sheetName val="CODE"/>
      <sheetName val="전기일위대가"/>
      <sheetName val="계산중"/>
      <sheetName val="D25"/>
      <sheetName val="D16"/>
      <sheetName val="D22"/>
      <sheetName val="경산"/>
      <sheetName val="연결임시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하수실행"/>
      <sheetName val="c_balju"/>
      <sheetName val="erl-b"/>
      <sheetName val="조도계산서_(도서)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사각맨홀"/>
      <sheetName val="1단계"/>
      <sheetName val="자재집계표"/>
      <sheetName val="화산경계"/>
      <sheetName val="추가및 공제(방파제)"/>
      <sheetName val="수문보고"/>
      <sheetName val="부대tu"/>
      <sheetName val="공종별 집계"/>
      <sheetName val="노임"/>
      <sheetName val="계약내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인건-측정"/>
    </sheetNames>
    <sheetDataSet>
      <sheetData sheetId="0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단가 및 재료비"/>
      <sheetName val="중기사용료산출근거"/>
      <sheetName val="#REF"/>
      <sheetName val="03단가대비(내역자료)"/>
      <sheetName val="을"/>
      <sheetName val="건축내역"/>
      <sheetName val="수량산출"/>
      <sheetName val="가설공사"/>
      <sheetName val="내역서(건축)"/>
      <sheetName val="중기일위대가"/>
      <sheetName val="Sheet1"/>
      <sheetName val="내역"/>
      <sheetName val="초기화면"/>
      <sheetName val="관급자재"/>
      <sheetName val="데이타"/>
      <sheetName val="식재인부"/>
      <sheetName val="날개벽수량표"/>
      <sheetName val="설계명세서"/>
      <sheetName val="준검 내역서"/>
      <sheetName val="기타 정보통신공사"/>
      <sheetName val="내역서"/>
      <sheetName val="수량산출서"/>
      <sheetName val="데리네이타현황"/>
      <sheetName val="입찰안"/>
      <sheetName val="관급자재대"/>
      <sheetName val="평가데이터"/>
      <sheetName val="설계예시"/>
      <sheetName val="노임단가"/>
      <sheetName val="AS포장복구 "/>
      <sheetName val="계양가시설"/>
      <sheetName val="한강운반비"/>
      <sheetName val="잡비계산"/>
      <sheetName val="북제주원가"/>
      <sheetName val="단가"/>
      <sheetName val="시설물일위"/>
      <sheetName val="22전선(P)"/>
      <sheetName val="22전선(L)"/>
      <sheetName val="22전선(R)"/>
      <sheetName val="일반문틀 설치"/>
      <sheetName val="샌딩 에폭시 도장"/>
      <sheetName val="스텐문틀설치"/>
      <sheetName val="삭제금지단가"/>
      <sheetName val="원가계산서"/>
      <sheetName val="케이블"/>
      <sheetName val="각형맨홀"/>
      <sheetName val="DATE"/>
      <sheetName val="총 원가계산"/>
      <sheetName val="단가산출서 (2)"/>
      <sheetName val="단가산출서"/>
      <sheetName val="9."/>
      <sheetName val="대치판정"/>
      <sheetName val="물가시세"/>
      <sheetName val="Total"/>
      <sheetName val="직재"/>
      <sheetName val="재집"/>
      <sheetName val="평내중"/>
      <sheetName val="총괄내역"/>
      <sheetName val="EP0618"/>
      <sheetName val="토목(대안)"/>
      <sheetName val="시설용량"/>
      <sheetName val="정부노임"/>
      <sheetName val="방화산출"/>
      <sheetName val="기존단가 (2)"/>
      <sheetName val="노무비"/>
      <sheetName val="AP1"/>
      <sheetName val="일위대가목차"/>
      <sheetName val="자재단가조사표-수목"/>
      <sheetName val="집계표_식재"/>
      <sheetName val="장비종합부표"/>
      <sheetName val="부표"/>
      <sheetName val="요율"/>
      <sheetName val="원가"/>
      <sheetName val="단면 (2)"/>
      <sheetName val="기둥(원형)"/>
      <sheetName val="교각1"/>
      <sheetName val="COPING"/>
      <sheetName val="가도공"/>
      <sheetName val="총괄메뉴"/>
      <sheetName val="약품공급2"/>
      <sheetName val="기계목록"/>
      <sheetName val="최적단면"/>
      <sheetName val="NEYOK"/>
      <sheetName val="공사명입력"/>
      <sheetName val="근로자자료입력"/>
      <sheetName val="참고자료"/>
      <sheetName val="일위대가"/>
      <sheetName val="갑지"/>
      <sheetName val="집계표"/>
      <sheetName val="서울대규장각(가시설흙막이)"/>
      <sheetName val="Sheet2"/>
      <sheetName val="(산출)"/>
      <sheetName val="오억미만"/>
      <sheetName val="내역서1-2"/>
      <sheetName val="계획금액"/>
      <sheetName val="base"/>
      <sheetName val="48일위"/>
      <sheetName val="예총"/>
      <sheetName val="입력"/>
      <sheetName val="경비_원본"/>
      <sheetName val="1.토공집계표"/>
      <sheetName val="관급_File"/>
      <sheetName val="가로등"/>
      <sheetName val="손익분석"/>
      <sheetName val="MACRO(MCC)"/>
      <sheetName val="현장경비"/>
      <sheetName val="table"/>
      <sheetName val="건축2"/>
      <sheetName val="실행철강하도"/>
      <sheetName val="일위대가표"/>
      <sheetName val="(전남)시범지구 운영실적 및 결과분석(8월까지)"/>
      <sheetName val="BOX 단위수량"/>
      <sheetName val="박스제원"/>
      <sheetName val="ELECTRIC"/>
      <sheetName val="인건-측정"/>
      <sheetName val="Sheet6"/>
      <sheetName val="수리보고서비"/>
      <sheetName val="단가조사"/>
      <sheetName val="대,유,램"/>
      <sheetName val="덕전리"/>
      <sheetName val="01"/>
      <sheetName val="6동"/>
      <sheetName val="입출재고현황 (2)"/>
      <sheetName val="교각(P1)수량"/>
      <sheetName val="간선계산"/>
      <sheetName val="연습"/>
      <sheetName val="주소"/>
      <sheetName val="내역서1"/>
      <sheetName val="DATA"/>
      <sheetName val="3BL공동구 수량"/>
      <sheetName val="정부노임단가"/>
      <sheetName val="준공정산"/>
      <sheetName val="관리비비계상"/>
      <sheetName val="일위목록"/>
      <sheetName val="빌딩 안내"/>
      <sheetName val="세부내역(직접인건비)"/>
      <sheetName val="가설공사비"/>
      <sheetName val="도로구조공사비"/>
      <sheetName val="도로토공공사비"/>
      <sheetName val="여수토공사비"/>
      <sheetName val="22일위"/>
      <sheetName val="물가자료"/>
      <sheetName val="경비"/>
      <sheetName val="산출내역서집계표"/>
      <sheetName val="2000전체분"/>
      <sheetName val="2000년1차"/>
      <sheetName val="도급"/>
      <sheetName val="POOM_MOTO"/>
      <sheetName val="POOM_MOTO2"/>
      <sheetName val="콘크리트"/>
      <sheetName val="방송(체육관)"/>
      <sheetName val="건축내역서"/>
      <sheetName val="설비내역서"/>
      <sheetName val="전기내역서"/>
      <sheetName val="수목데이타"/>
      <sheetName val="제경비율"/>
      <sheetName val="예산명세서"/>
      <sheetName val="자료입력"/>
      <sheetName val="작성"/>
      <sheetName val="DATA1"/>
      <sheetName val="101동"/>
      <sheetName val="왕십리방향"/>
      <sheetName val="표지"/>
      <sheetName val="준공조서"/>
      <sheetName val="공사준공계"/>
      <sheetName val="준공검사보고서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관급"/>
      <sheetName val="내역(APT)"/>
      <sheetName val="일위집계표"/>
      <sheetName val="GAS"/>
      <sheetName val="공내역"/>
      <sheetName val="변수값"/>
      <sheetName val="중기상차"/>
      <sheetName val="AS복구"/>
      <sheetName val="중기터파기"/>
      <sheetName val="문학간접"/>
      <sheetName val="동해title"/>
      <sheetName val="7.경제성결과"/>
      <sheetName val="설계내역서"/>
      <sheetName val="표지1"/>
      <sheetName val="사무실1"/>
      <sheetName val="단가결정"/>
      <sheetName val="내역아"/>
      <sheetName val="울타리"/>
      <sheetName val="우수받이"/>
      <sheetName val="JUCKEYK"/>
      <sheetName val="bm(CIcable)"/>
      <sheetName val="data(완전)"/>
      <sheetName val="자재단가"/>
      <sheetName val="장비경비"/>
      <sheetName val="전차선로 물량표"/>
      <sheetName val="실행(표지,갑,을)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MOTOR"/>
      <sheetName val="CTEMCOST"/>
      <sheetName val="전기일위대가"/>
      <sheetName val="계산서(곡선부)"/>
      <sheetName val="포장재료집계표"/>
      <sheetName val="대림경상68억"/>
      <sheetName val="하수급견적대비"/>
      <sheetName val="코드"/>
      <sheetName val="원형1호맨홀토공수량"/>
      <sheetName val="집수정(600-700)"/>
      <sheetName val="일위-1"/>
      <sheetName val="단가대비"/>
      <sheetName val="1,2공구원가계산서"/>
      <sheetName val="2공구산출내역"/>
      <sheetName val="단가산출"/>
      <sheetName val="1공구산출내역서"/>
      <sheetName val="남평내역"/>
      <sheetName val="하남내역"/>
      <sheetName val="사통"/>
      <sheetName val="200"/>
      <sheetName val="견적"/>
      <sheetName val="POL6차-PIPING"/>
      <sheetName val="절감계산(보일러)"/>
      <sheetName val="G.R300경비"/>
      <sheetName val="단가 _2_"/>
      <sheetName val="2층LOAD"/>
      <sheetName val="산출근거"/>
      <sheetName val="전기"/>
      <sheetName val="1) 안채산출 1"/>
      <sheetName val="1) 안채산출 2"/>
      <sheetName val="1) 안채산출 3-1"/>
      <sheetName val="1) 안채산출 5"/>
      <sheetName val="1안"/>
      <sheetName val="2000.11월설계내역"/>
      <sheetName val="일위대가 "/>
      <sheetName val="계수시트"/>
      <sheetName val="정산내역서"/>
      <sheetName val="참조"/>
      <sheetName val="특별교실"/>
      <sheetName val="원가data"/>
      <sheetName val="총괄"/>
      <sheetName val="설계예산2"/>
      <sheetName val="전등설비"/>
      <sheetName val="토공사"/>
      <sheetName val="공종별내역서(건축) (3)"/>
      <sheetName val="원가(총괄)"/>
      <sheetName val="공종별집계표"/>
      <sheetName val="공종별내역서(건축)"/>
      <sheetName val="공종별내역서(토목)"/>
      <sheetName val="공종별내역서(조경)"/>
      <sheetName val="공종별집계표(기계)"/>
      <sheetName val="공종별내역서(기계)"/>
      <sheetName val="문화체험관"/>
      <sheetName val="사용설명서"/>
      <sheetName val="기성내역서"/>
      <sheetName val="EQT-ESTN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단가"/>
      <sheetName val="제일안과"/>
      <sheetName val="Total"/>
      <sheetName val="약품공급2"/>
      <sheetName val="노임단가"/>
      <sheetName val="수목단가"/>
      <sheetName val="시설수량표"/>
      <sheetName val="식재수량표"/>
      <sheetName val="일위목록"/>
      <sheetName val="자재단가"/>
      <sheetName val="단가 (2)"/>
      <sheetName val="건축내역서"/>
      <sheetName val="설비내역서"/>
      <sheetName val="전기내역서"/>
      <sheetName val="원가계산서"/>
      <sheetName val="지수"/>
      <sheetName val="소방"/>
      <sheetName val="준공조서"/>
      <sheetName val="공사준공계"/>
      <sheetName val="준공검사보고서"/>
      <sheetName val="기초자료입력"/>
      <sheetName val="#REF"/>
      <sheetName val="설계명세서"/>
      <sheetName val="준공정산"/>
      <sheetName val="케이블트레이"/>
      <sheetName val="물가시세"/>
      <sheetName val="데이타"/>
      <sheetName val="식재인부"/>
      <sheetName val="안전장치"/>
      <sheetName val="삭제금지단가"/>
      <sheetName val="날개벽수량표"/>
      <sheetName val="말뚝지지력산정"/>
      <sheetName val="전기"/>
      <sheetName val="VXXXXXXX"/>
      <sheetName val="2.대외공문"/>
      <sheetName val="입찰안"/>
      <sheetName val="설계기준"/>
      <sheetName val="내역1"/>
      <sheetName val="내역서"/>
      <sheetName val="8.석축단위(H=1.5M)"/>
      <sheetName val="가설물량산출서"/>
      <sheetName val="외부물량"/>
      <sheetName val="창호물량산출서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ELECTRIC"/>
      <sheetName val="SAM"/>
      <sheetName val="역T형교대(말뚝기초)"/>
      <sheetName val="단가대조"/>
      <sheetName val="일반부표"/>
      <sheetName val="일위대가"/>
      <sheetName val="내역서1999.8최종"/>
      <sheetName val="수량산출서"/>
      <sheetName val="구체"/>
      <sheetName val="좌측날개벽"/>
      <sheetName val="우측날개벽"/>
      <sheetName val="공사개요"/>
      <sheetName val="건축"/>
      <sheetName val="원가"/>
      <sheetName val="돌담교 상부수량"/>
      <sheetName val="단중표"/>
      <sheetName val="시중노임단가"/>
      <sheetName val="일위대가-1"/>
      <sheetName val="실행철강하도"/>
      <sheetName val="철거산출근거"/>
      <sheetName val="99노임기준"/>
      <sheetName val="골조시행"/>
      <sheetName val="방송(체육관)"/>
      <sheetName val="재료값"/>
      <sheetName val="수량산출"/>
      <sheetName val="중기경비목록"/>
      <sheetName val="관급자재대"/>
      <sheetName val="산출내역서집계표"/>
      <sheetName val="N賃率-職"/>
      <sheetName val="원가계산"/>
      <sheetName val="구조물철거타공정이월"/>
      <sheetName val="중기손료"/>
      <sheetName val="2000전체분"/>
      <sheetName val="2000년1차"/>
      <sheetName val="토목공사"/>
      <sheetName val="건축공사"/>
      <sheetName val="토목집계표"/>
      <sheetName val="재노경"/>
      <sheetName val="차액보증"/>
      <sheetName val="갑지"/>
      <sheetName val="최초설계"/>
      <sheetName val="입출재고현황 (2)"/>
      <sheetName val="SLAB&quot;1&quot;"/>
      <sheetName val="정부노임"/>
      <sheetName val="방화산출"/>
      <sheetName val="H-PILE수량집계"/>
      <sheetName val="공사원가계산서"/>
      <sheetName val="도급예산내역서총괄표"/>
      <sheetName val="내역서 제출"/>
      <sheetName val="요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실행철강하도"/>
      <sheetName val="내역서 (2)"/>
      <sheetName val="내역서"/>
      <sheetName val="집계"/>
      <sheetName val="개요"/>
      <sheetName val="추가예산"/>
      <sheetName val="위치"/>
      <sheetName val="DDD"/>
      <sheetName val="산출내역서집계표"/>
      <sheetName val="내역"/>
      <sheetName val="단가"/>
      <sheetName val="코드"/>
      <sheetName val="기초자료입력"/>
      <sheetName val="금융비용"/>
      <sheetName val="시화점실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품셈TABLE"/>
      <sheetName val="Sheet1"/>
      <sheetName val="내역"/>
      <sheetName val="#REF"/>
      <sheetName val="단위중량표"/>
      <sheetName val="단가조사-2"/>
      <sheetName val="소방"/>
      <sheetName val="횡날개수집"/>
      <sheetName val="설 계"/>
      <sheetName val="낙찰표"/>
      <sheetName val="용소리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DATA"/>
      <sheetName val="집계"/>
      <sheetName val="일위대가"/>
      <sheetName val="옹벽단면치수"/>
      <sheetName val="#REF"/>
      <sheetName val="2배수공집계표"/>
      <sheetName val="청 구"/>
      <sheetName val="횡배수관토공수량"/>
      <sheetName val="전기공사"/>
      <sheetName val="총 원가계산"/>
      <sheetName val="wall"/>
      <sheetName val="Front"/>
      <sheetName val="단가산출"/>
      <sheetName val="실행철강하도"/>
      <sheetName val="설 계"/>
      <sheetName val="내역서"/>
      <sheetName val="실행내역서 "/>
      <sheetName val="낙찰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0"/>
  <sheetViews>
    <sheetView tabSelected="1" view="pageBreakPreview" zoomScaleNormal="100" zoomScaleSheetLayoutView="100" workbookViewId="0">
      <selection activeCell="C18" sqref="C18:G18"/>
    </sheetView>
  </sheetViews>
  <sheetFormatPr defaultRowHeight="21.95" customHeight="1" x14ac:dyDescent="0.15"/>
  <cols>
    <col min="1" max="2" width="8.88671875" style="1"/>
    <col min="3" max="3" width="22.77734375" style="1" customWidth="1"/>
    <col min="4" max="4" width="21" style="1" customWidth="1"/>
    <col min="5" max="5" width="9.44140625" style="1" customWidth="1"/>
    <col min="6" max="6" width="39.77734375" style="1" customWidth="1"/>
    <col min="7" max="7" width="15.6640625" style="1" customWidth="1"/>
    <col min="8" max="8" width="3.44140625" style="1" bestFit="1" customWidth="1"/>
    <col min="9" max="16384" width="8.88671875" style="1"/>
  </cols>
  <sheetData>
    <row r="1" spans="1:8" ht="20.100000000000001" customHeight="1" x14ac:dyDescent="0.15">
      <c r="A1" s="77" t="s">
        <v>0</v>
      </c>
      <c r="B1" s="77"/>
      <c r="C1" s="77"/>
      <c r="D1" s="77"/>
      <c r="E1" s="77"/>
      <c r="F1" s="77"/>
      <c r="G1" s="77"/>
    </row>
    <row r="2" spans="1:8" ht="15" customHeight="1" thickBot="1" x14ac:dyDescent="0.2">
      <c r="A2" s="67" t="s">
        <v>144</v>
      </c>
      <c r="B2" s="67"/>
      <c r="C2" s="67"/>
      <c r="D2" s="3"/>
      <c r="E2" s="3"/>
      <c r="F2" s="3"/>
      <c r="G2" s="3"/>
    </row>
    <row r="3" spans="1:8" ht="18.95" customHeight="1" x14ac:dyDescent="0.15">
      <c r="A3" s="78"/>
      <c r="B3" s="79"/>
      <c r="C3" s="80"/>
      <c r="D3" s="4" t="s">
        <v>1</v>
      </c>
      <c r="E3" s="5" t="s">
        <v>2</v>
      </c>
      <c r="F3" s="6" t="s">
        <v>3</v>
      </c>
      <c r="G3" s="7" t="s">
        <v>4</v>
      </c>
    </row>
    <row r="4" spans="1:8" ht="18.95" customHeight="1" x14ac:dyDescent="0.15">
      <c r="A4" s="81" t="s">
        <v>5</v>
      </c>
      <c r="B4" s="84" t="s">
        <v>6</v>
      </c>
      <c r="C4" s="8" t="s">
        <v>7</v>
      </c>
      <c r="D4" s="9">
        <f>설비내역서!F25</f>
        <v>0</v>
      </c>
      <c r="E4" s="10"/>
      <c r="F4" s="11"/>
      <c r="G4" s="12"/>
    </row>
    <row r="5" spans="1:8" ht="18.95" customHeight="1" x14ac:dyDescent="0.15">
      <c r="A5" s="82"/>
      <c r="B5" s="85"/>
      <c r="C5" s="13" t="s">
        <v>8</v>
      </c>
      <c r="D5" s="14"/>
      <c r="E5" s="15"/>
      <c r="F5" s="16"/>
      <c r="G5" s="17"/>
    </row>
    <row r="6" spans="1:8" ht="18.95" customHeight="1" x14ac:dyDescent="0.15">
      <c r="A6" s="82"/>
      <c r="B6" s="85"/>
      <c r="C6" s="13" t="s">
        <v>9</v>
      </c>
      <c r="D6" s="14"/>
      <c r="E6" s="15"/>
      <c r="F6" s="16"/>
      <c r="G6" s="17"/>
    </row>
    <row r="7" spans="1:8" ht="18.95" customHeight="1" x14ac:dyDescent="0.15">
      <c r="A7" s="82"/>
      <c r="B7" s="86"/>
      <c r="C7" s="18" t="s">
        <v>10</v>
      </c>
      <c r="D7" s="19">
        <f>D4</f>
        <v>0</v>
      </c>
      <c r="E7" s="20"/>
      <c r="F7" s="21"/>
      <c r="G7" s="22"/>
    </row>
    <row r="8" spans="1:8" ht="18.95" customHeight="1" x14ac:dyDescent="0.15">
      <c r="A8" s="82"/>
      <c r="B8" s="84" t="s">
        <v>11</v>
      </c>
      <c r="C8" s="8" t="s">
        <v>12</v>
      </c>
      <c r="D8" s="9">
        <f>설비내역서!H25</f>
        <v>0</v>
      </c>
      <c r="E8" s="10"/>
      <c r="F8" s="11"/>
      <c r="G8" s="12"/>
    </row>
    <row r="9" spans="1:8" ht="18.95" customHeight="1" x14ac:dyDescent="0.15">
      <c r="A9" s="82"/>
      <c r="B9" s="85"/>
      <c r="C9" s="13" t="s">
        <v>13</v>
      </c>
      <c r="D9" s="23">
        <f>INT(D8*E9)</f>
        <v>0</v>
      </c>
      <c r="E9" s="24">
        <v>0.14810000000000001</v>
      </c>
      <c r="F9" s="25" t="str">
        <f>IF(E9&gt;0,"   직접노무비 × "&amp;E9," ")</f>
        <v xml:space="preserve">   직접노무비 × 0.1481</v>
      </c>
      <c r="G9" s="17"/>
    </row>
    <row r="10" spans="1:8" ht="18.95" customHeight="1" x14ac:dyDescent="0.15">
      <c r="A10" s="82"/>
      <c r="B10" s="86"/>
      <c r="C10" s="18" t="s">
        <v>10</v>
      </c>
      <c r="D10" s="19">
        <f>INT(D8+D9)</f>
        <v>0</v>
      </c>
      <c r="E10" s="26"/>
      <c r="F10" s="21"/>
      <c r="G10" s="22"/>
    </row>
    <row r="11" spans="1:8" ht="18.95" customHeight="1" x14ac:dyDescent="0.15">
      <c r="A11" s="82"/>
      <c r="B11" s="84" t="s">
        <v>14</v>
      </c>
      <c r="C11" s="8" t="s">
        <v>15</v>
      </c>
      <c r="D11" s="9">
        <f>설비내역서!J25</f>
        <v>0</v>
      </c>
      <c r="E11" s="27"/>
      <c r="F11" s="11"/>
      <c r="G11" s="12"/>
    </row>
    <row r="12" spans="1:8" ht="18.95" customHeight="1" x14ac:dyDescent="0.15">
      <c r="A12" s="82"/>
      <c r="B12" s="85"/>
      <c r="C12" s="13" t="s">
        <v>16</v>
      </c>
      <c r="D12" s="23">
        <f>INT(D10*E12)</f>
        <v>0</v>
      </c>
      <c r="E12" s="24">
        <v>3.56E-2</v>
      </c>
      <c r="F12" s="25" t="str">
        <f>IF(E12&gt;0,"   노무비 × "&amp;E12," ")</f>
        <v xml:space="preserve">   노무비 × 0.0356</v>
      </c>
      <c r="G12" s="17"/>
      <c r="H12" s="2"/>
    </row>
    <row r="13" spans="1:8" ht="18.95" customHeight="1" x14ac:dyDescent="0.15">
      <c r="A13" s="82"/>
      <c r="B13" s="85"/>
      <c r="C13" s="13" t="s">
        <v>17</v>
      </c>
      <c r="D13" s="23">
        <f>INT(D10*E13)</f>
        <v>0</v>
      </c>
      <c r="E13" s="24">
        <v>1.01E-2</v>
      </c>
      <c r="F13" s="25" t="str">
        <f>IF(E13&gt;0,"   노무비 × "&amp;E13," ")</f>
        <v xml:space="preserve">   노무비 × 0.0101</v>
      </c>
      <c r="G13" s="17"/>
      <c r="H13" s="2"/>
    </row>
    <row r="14" spans="1:8" ht="18.95" customHeight="1" x14ac:dyDescent="0.15">
      <c r="A14" s="82"/>
      <c r="B14" s="85"/>
      <c r="C14" s="13" t="s">
        <v>18</v>
      </c>
      <c r="D14" s="23"/>
      <c r="E14" s="28">
        <v>3.5950000000000003E-2</v>
      </c>
      <c r="F14" s="25" t="str">
        <f>IF(E14&gt;0,"   직접노무비 × "&amp;E14," ")</f>
        <v xml:space="preserve">   직접노무비 × 0.03595</v>
      </c>
      <c r="G14" s="17" t="s">
        <v>48</v>
      </c>
      <c r="H14" s="2"/>
    </row>
    <row r="15" spans="1:8" ht="18.95" customHeight="1" x14ac:dyDescent="0.15">
      <c r="A15" s="82"/>
      <c r="B15" s="85"/>
      <c r="C15" s="13" t="s">
        <v>19</v>
      </c>
      <c r="D15" s="23"/>
      <c r="E15" s="24">
        <v>4.7500000000000001E-2</v>
      </c>
      <c r="F15" s="25" t="str">
        <f>IF(E15&gt;0,"   직접노무비 × "&amp;E15," ")</f>
        <v xml:space="preserve">   직접노무비 × 0.0475</v>
      </c>
      <c r="G15" s="17" t="s">
        <v>48</v>
      </c>
      <c r="H15" s="2"/>
    </row>
    <row r="16" spans="1:8" ht="18.95" customHeight="1" x14ac:dyDescent="0.15">
      <c r="A16" s="82"/>
      <c r="B16" s="85"/>
      <c r="C16" s="13" t="s">
        <v>20</v>
      </c>
      <c r="D16" s="23"/>
      <c r="E16" s="24">
        <v>0.13139999999999999</v>
      </c>
      <c r="F16" s="25" t="str">
        <f>IF(E16&gt;0,"   건강보험료 × "&amp;E16," ")</f>
        <v xml:space="preserve">   건강보험료 × 0.1314</v>
      </c>
      <c r="G16" s="17" t="s">
        <v>48</v>
      </c>
      <c r="H16" s="2"/>
    </row>
    <row r="17" spans="1:8" ht="18.95" customHeight="1" x14ac:dyDescent="0.15">
      <c r="A17" s="82"/>
      <c r="B17" s="85"/>
      <c r="C17" s="13" t="s">
        <v>21</v>
      </c>
      <c r="D17" s="23"/>
      <c r="E17" s="24">
        <v>2.3E-2</v>
      </c>
      <c r="F17" s="25" t="str">
        <f>IF(E17&gt;0,"   직접노무비 × "&amp;E17," ")</f>
        <v xml:space="preserve">   직접노무비 × 0.023</v>
      </c>
      <c r="G17" s="17"/>
      <c r="H17" s="2"/>
    </row>
    <row r="18" spans="1:8" ht="18.95" customHeight="1" x14ac:dyDescent="0.15">
      <c r="A18" s="82"/>
      <c r="B18" s="85"/>
      <c r="C18" s="100" t="s">
        <v>22</v>
      </c>
      <c r="D18" s="101">
        <v>452735</v>
      </c>
      <c r="E18" s="102">
        <v>3.1099999999999999E-2</v>
      </c>
      <c r="F18" s="103" t="str">
        <f>IF(E18&gt;0,"   (재료비 + 직접노무비) × "&amp;E18," ")</f>
        <v xml:space="preserve">   (재료비 + 직접노무비) × 0.0311</v>
      </c>
      <c r="G18" s="104" t="s">
        <v>49</v>
      </c>
      <c r="H18" s="2"/>
    </row>
    <row r="19" spans="1:8" ht="18.95" customHeight="1" x14ac:dyDescent="0.15">
      <c r="A19" s="82"/>
      <c r="B19" s="85"/>
      <c r="C19" s="13" t="s">
        <v>23</v>
      </c>
      <c r="D19" s="23">
        <f>INT((D7+D8+D11)*E19)</f>
        <v>0</v>
      </c>
      <c r="E19" s="24">
        <v>3.0000000000000001E-3</v>
      </c>
      <c r="F19" s="25" t="str">
        <f>IF(E19&gt;0,"   (재료비 + 직접노무비 + 기계경비) × "&amp;E19," ")</f>
        <v xml:space="preserve">   (재료비 + 직접노무비 + 기계경비) × 0.003</v>
      </c>
      <c r="G19" s="17"/>
      <c r="H19" s="2"/>
    </row>
    <row r="20" spans="1:8" ht="18.95" customHeight="1" x14ac:dyDescent="0.15">
      <c r="A20" s="82"/>
      <c r="B20" s="85"/>
      <c r="C20" s="13" t="s">
        <v>24</v>
      </c>
      <c r="D20" s="23">
        <f>INT((D7+D10)*E20)</f>
        <v>0</v>
      </c>
      <c r="E20" s="24">
        <v>4.5999999999999999E-2</v>
      </c>
      <c r="F20" s="25" t="str">
        <f>IF(E20&gt;0,"   (재료비 + 노무비) × "&amp;E20," ")</f>
        <v xml:space="preserve">   (재료비 + 노무비) × 0.046</v>
      </c>
      <c r="G20" s="17"/>
    </row>
    <row r="21" spans="1:8" ht="18.95" customHeight="1" x14ac:dyDescent="0.15">
      <c r="A21" s="83"/>
      <c r="B21" s="87"/>
      <c r="C21" s="29" t="s">
        <v>10</v>
      </c>
      <c r="D21" s="30">
        <f>INT(SUM(D11:D20))</f>
        <v>452735</v>
      </c>
      <c r="E21" s="31"/>
      <c r="F21" s="32"/>
      <c r="G21" s="33"/>
    </row>
    <row r="22" spans="1:8" ht="18.95" customHeight="1" x14ac:dyDescent="0.15">
      <c r="A22" s="88" t="s">
        <v>25</v>
      </c>
      <c r="B22" s="89"/>
      <c r="C22" s="90"/>
      <c r="D22" s="9">
        <f>INT(D7+D10+D21)</f>
        <v>452735</v>
      </c>
      <c r="E22" s="27"/>
      <c r="F22" s="11"/>
      <c r="G22" s="12"/>
    </row>
    <row r="23" spans="1:8" ht="18.95" customHeight="1" x14ac:dyDescent="0.15">
      <c r="A23" s="91" t="s">
        <v>26</v>
      </c>
      <c r="B23" s="92"/>
      <c r="C23" s="93"/>
      <c r="D23" s="23">
        <f>INT(D22*E23)</f>
        <v>27345</v>
      </c>
      <c r="E23" s="24">
        <v>6.0400000000000002E-2</v>
      </c>
      <c r="F23" s="25" t="str">
        <f>IF(E23&gt;0,"   합  계 × "&amp;E23," ")</f>
        <v xml:space="preserve">   합  계 × 0.0604</v>
      </c>
      <c r="G23" s="17"/>
    </row>
    <row r="24" spans="1:8" ht="18.95" customHeight="1" x14ac:dyDescent="0.15">
      <c r="A24" s="91" t="s">
        <v>27</v>
      </c>
      <c r="B24" s="92"/>
      <c r="C24" s="93"/>
      <c r="D24" s="23">
        <f>INT((D10+D21+D23)*E24)</f>
        <v>48008</v>
      </c>
      <c r="E24" s="24">
        <v>0.1</v>
      </c>
      <c r="F24" s="25" t="str">
        <f>IF(E24&gt;0,"   (노무비 + 경비 + 일반관리비) × "&amp;E24," ")</f>
        <v xml:space="preserve">   (노무비 + 경비 + 일반관리비) × 0.1</v>
      </c>
      <c r="G24" s="17"/>
    </row>
    <row r="25" spans="1:8" ht="18.95" customHeight="1" x14ac:dyDescent="0.15">
      <c r="A25" s="91" t="s">
        <v>28</v>
      </c>
      <c r="B25" s="92"/>
      <c r="C25" s="93"/>
      <c r="D25" s="23">
        <f>INT(D22+D23+D24)</f>
        <v>528088</v>
      </c>
      <c r="E25" s="24"/>
      <c r="F25" s="16"/>
      <c r="G25" s="17"/>
    </row>
    <row r="26" spans="1:8" ht="18.95" customHeight="1" x14ac:dyDescent="0.15">
      <c r="A26" s="94" t="s">
        <v>29</v>
      </c>
      <c r="B26" s="95"/>
      <c r="C26" s="96"/>
      <c r="D26" s="30">
        <f>ROUND(D25*E26,0)</f>
        <v>52809</v>
      </c>
      <c r="E26" s="31">
        <v>0.1</v>
      </c>
      <c r="F26" s="34" t="str">
        <f>"   총   원   가 × "&amp;E26</f>
        <v xml:space="preserve">   총   원   가 × 0.1</v>
      </c>
      <c r="G26" s="33"/>
    </row>
    <row r="27" spans="1:8" ht="18.95" customHeight="1" thickBot="1" x14ac:dyDescent="0.2">
      <c r="A27" s="74" t="s">
        <v>30</v>
      </c>
      <c r="B27" s="75"/>
      <c r="C27" s="76"/>
      <c r="D27" s="35">
        <f>INT(D25+D26)</f>
        <v>580897</v>
      </c>
      <c r="E27" s="36"/>
      <c r="F27" s="37"/>
      <c r="G27" s="38"/>
    </row>
    <row r="29" spans="1:8" ht="21.95" customHeight="1" x14ac:dyDescent="0.15">
      <c r="D29" s="2"/>
    </row>
    <row r="30" spans="1:8" ht="21.95" customHeight="1" x14ac:dyDescent="0.15">
      <c r="D30" s="2"/>
    </row>
  </sheetData>
  <mergeCells count="12">
    <mergeCell ref="A27:C27"/>
    <mergeCell ref="A1:G1"/>
    <mergeCell ref="A3:C3"/>
    <mergeCell ref="A4:A21"/>
    <mergeCell ref="B4:B7"/>
    <mergeCell ref="B8:B10"/>
    <mergeCell ref="B11:B21"/>
    <mergeCell ref="A22:C22"/>
    <mergeCell ref="A23:C23"/>
    <mergeCell ref="A24:C24"/>
    <mergeCell ref="A25:C25"/>
    <mergeCell ref="A26:C26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94"/>
  <sheetViews>
    <sheetView view="pageBreakPreview" zoomScale="85" zoomScaleNormal="100" zoomScaleSheetLayoutView="85" workbookViewId="0">
      <pane ySplit="4" topLeftCell="A5" activePane="bottomLeft" state="frozen"/>
      <selection pane="bottomLeft" activeCell="P7" sqref="P7"/>
    </sheetView>
  </sheetViews>
  <sheetFormatPr defaultRowHeight="27.95" customHeight="1" x14ac:dyDescent="0.15"/>
  <cols>
    <col min="1" max="1" width="35.77734375" style="44" customWidth="1"/>
    <col min="2" max="2" width="17.77734375" style="54" customWidth="1"/>
    <col min="3" max="3" width="6.77734375" style="54" customWidth="1"/>
    <col min="4" max="4" width="10.33203125" style="54" bestFit="1" customWidth="1"/>
    <col min="5" max="5" width="12.33203125" style="54" bestFit="1" customWidth="1"/>
    <col min="6" max="6" width="13.33203125" style="54" bestFit="1" customWidth="1"/>
    <col min="7" max="7" width="12.33203125" style="54" customWidth="1"/>
    <col min="8" max="8" width="13.33203125" style="54" bestFit="1" customWidth="1"/>
    <col min="9" max="9" width="12.33203125" style="54" customWidth="1"/>
    <col min="10" max="10" width="13.33203125" style="54" bestFit="1" customWidth="1"/>
    <col min="11" max="11" width="12.33203125" style="54" bestFit="1" customWidth="1"/>
    <col min="12" max="12" width="14.44140625" style="54" customWidth="1"/>
    <col min="13" max="13" width="12.77734375" style="54" customWidth="1"/>
    <col min="14" max="142" width="8.88671875" style="39"/>
    <col min="143" max="143" width="28" style="39" bestFit="1" customWidth="1"/>
    <col min="144" max="144" width="28.109375" style="39" bestFit="1" customWidth="1"/>
    <col min="145" max="145" width="7.109375" style="39" bestFit="1" customWidth="1"/>
    <col min="146" max="146" width="10.33203125" style="39" bestFit="1" customWidth="1"/>
    <col min="147" max="147" width="12.33203125" style="39" bestFit="1" customWidth="1"/>
    <col min="148" max="148" width="13.33203125" style="39" bestFit="1" customWidth="1"/>
    <col min="149" max="149" width="12.33203125" style="39" customWidth="1"/>
    <col min="150" max="150" width="13.33203125" style="39" bestFit="1" customWidth="1"/>
    <col min="151" max="151" width="12.33203125" style="39" customWidth="1"/>
    <col min="152" max="152" width="13.33203125" style="39" bestFit="1" customWidth="1"/>
    <col min="153" max="153" width="12.33203125" style="39" bestFit="1" customWidth="1"/>
    <col min="154" max="154" width="14.44140625" style="39" customWidth="1"/>
    <col min="155" max="155" width="11.33203125" style="39" bestFit="1" customWidth="1"/>
    <col min="156" max="190" width="0" style="39" hidden="1" customWidth="1"/>
    <col min="191" max="191" width="8.88671875" style="39"/>
    <col min="192" max="192" width="11.33203125" style="39" bestFit="1" customWidth="1"/>
    <col min="193" max="193" width="14.33203125" style="39" bestFit="1" customWidth="1"/>
    <col min="194" max="398" width="8.88671875" style="39"/>
    <col min="399" max="399" width="28" style="39" bestFit="1" customWidth="1"/>
    <col min="400" max="400" width="28.109375" style="39" bestFit="1" customWidth="1"/>
    <col min="401" max="401" width="7.109375" style="39" bestFit="1" customWidth="1"/>
    <col min="402" max="402" width="10.33203125" style="39" bestFit="1" customWidth="1"/>
    <col min="403" max="403" width="12.33203125" style="39" bestFit="1" customWidth="1"/>
    <col min="404" max="404" width="13.33203125" style="39" bestFit="1" customWidth="1"/>
    <col min="405" max="405" width="12.33203125" style="39" customWidth="1"/>
    <col min="406" max="406" width="13.33203125" style="39" bestFit="1" customWidth="1"/>
    <col min="407" max="407" width="12.33203125" style="39" customWidth="1"/>
    <col min="408" max="408" width="13.33203125" style="39" bestFit="1" customWidth="1"/>
    <col min="409" max="409" width="12.33203125" style="39" bestFit="1" customWidth="1"/>
    <col min="410" max="410" width="14.44140625" style="39" customWidth="1"/>
    <col min="411" max="411" width="11.33203125" style="39" bestFit="1" customWidth="1"/>
    <col min="412" max="446" width="0" style="39" hidden="1" customWidth="1"/>
    <col min="447" max="447" width="8.88671875" style="39"/>
    <col min="448" max="448" width="11.33203125" style="39" bestFit="1" customWidth="1"/>
    <col min="449" max="449" width="14.33203125" style="39" bestFit="1" customWidth="1"/>
    <col min="450" max="654" width="8.88671875" style="39"/>
    <col min="655" max="655" width="28" style="39" bestFit="1" customWidth="1"/>
    <col min="656" max="656" width="28.109375" style="39" bestFit="1" customWidth="1"/>
    <col min="657" max="657" width="7.109375" style="39" bestFit="1" customWidth="1"/>
    <col min="658" max="658" width="10.33203125" style="39" bestFit="1" customWidth="1"/>
    <col min="659" max="659" width="12.33203125" style="39" bestFit="1" customWidth="1"/>
    <col min="660" max="660" width="13.33203125" style="39" bestFit="1" customWidth="1"/>
    <col min="661" max="661" width="12.33203125" style="39" customWidth="1"/>
    <col min="662" max="662" width="13.33203125" style="39" bestFit="1" customWidth="1"/>
    <col min="663" max="663" width="12.33203125" style="39" customWidth="1"/>
    <col min="664" max="664" width="13.33203125" style="39" bestFit="1" customWidth="1"/>
    <col min="665" max="665" width="12.33203125" style="39" bestFit="1" customWidth="1"/>
    <col min="666" max="666" width="14.44140625" style="39" customWidth="1"/>
    <col min="667" max="667" width="11.33203125" style="39" bestFit="1" customWidth="1"/>
    <col min="668" max="702" width="0" style="39" hidden="1" customWidth="1"/>
    <col min="703" max="703" width="8.88671875" style="39"/>
    <col min="704" max="704" width="11.33203125" style="39" bestFit="1" customWidth="1"/>
    <col min="705" max="705" width="14.33203125" style="39" bestFit="1" customWidth="1"/>
    <col min="706" max="910" width="8.88671875" style="39"/>
    <col min="911" max="911" width="28" style="39" bestFit="1" customWidth="1"/>
    <col min="912" max="912" width="28.109375" style="39" bestFit="1" customWidth="1"/>
    <col min="913" max="913" width="7.109375" style="39" bestFit="1" customWidth="1"/>
    <col min="914" max="914" width="10.33203125" style="39" bestFit="1" customWidth="1"/>
    <col min="915" max="915" width="12.33203125" style="39" bestFit="1" customWidth="1"/>
    <col min="916" max="916" width="13.33203125" style="39" bestFit="1" customWidth="1"/>
    <col min="917" max="917" width="12.33203125" style="39" customWidth="1"/>
    <col min="918" max="918" width="13.33203125" style="39" bestFit="1" customWidth="1"/>
    <col min="919" max="919" width="12.33203125" style="39" customWidth="1"/>
    <col min="920" max="920" width="13.33203125" style="39" bestFit="1" customWidth="1"/>
    <col min="921" max="921" width="12.33203125" style="39" bestFit="1" customWidth="1"/>
    <col min="922" max="922" width="14.44140625" style="39" customWidth="1"/>
    <col min="923" max="923" width="11.33203125" style="39" bestFit="1" customWidth="1"/>
    <col min="924" max="958" width="0" style="39" hidden="1" customWidth="1"/>
    <col min="959" max="959" width="8.88671875" style="39"/>
    <col min="960" max="960" width="11.33203125" style="39" bestFit="1" customWidth="1"/>
    <col min="961" max="961" width="14.33203125" style="39" bestFit="1" customWidth="1"/>
    <col min="962" max="1166" width="8.88671875" style="39"/>
    <col min="1167" max="1167" width="28" style="39" bestFit="1" customWidth="1"/>
    <col min="1168" max="1168" width="28.109375" style="39" bestFit="1" customWidth="1"/>
    <col min="1169" max="1169" width="7.109375" style="39" bestFit="1" customWidth="1"/>
    <col min="1170" max="1170" width="10.33203125" style="39" bestFit="1" customWidth="1"/>
    <col min="1171" max="1171" width="12.33203125" style="39" bestFit="1" customWidth="1"/>
    <col min="1172" max="1172" width="13.33203125" style="39" bestFit="1" customWidth="1"/>
    <col min="1173" max="1173" width="12.33203125" style="39" customWidth="1"/>
    <col min="1174" max="1174" width="13.33203125" style="39" bestFit="1" customWidth="1"/>
    <col min="1175" max="1175" width="12.33203125" style="39" customWidth="1"/>
    <col min="1176" max="1176" width="13.33203125" style="39" bestFit="1" customWidth="1"/>
    <col min="1177" max="1177" width="12.33203125" style="39" bestFit="1" customWidth="1"/>
    <col min="1178" max="1178" width="14.44140625" style="39" customWidth="1"/>
    <col min="1179" max="1179" width="11.33203125" style="39" bestFit="1" customWidth="1"/>
    <col min="1180" max="1214" width="0" style="39" hidden="1" customWidth="1"/>
    <col min="1215" max="1215" width="8.88671875" style="39"/>
    <col min="1216" max="1216" width="11.33203125" style="39" bestFit="1" customWidth="1"/>
    <col min="1217" max="1217" width="14.33203125" style="39" bestFit="1" customWidth="1"/>
    <col min="1218" max="1422" width="8.88671875" style="39"/>
    <col min="1423" max="1423" width="28" style="39" bestFit="1" customWidth="1"/>
    <col min="1424" max="1424" width="28.109375" style="39" bestFit="1" customWidth="1"/>
    <col min="1425" max="1425" width="7.109375" style="39" bestFit="1" customWidth="1"/>
    <col min="1426" max="1426" width="10.33203125" style="39" bestFit="1" customWidth="1"/>
    <col min="1427" max="1427" width="12.33203125" style="39" bestFit="1" customWidth="1"/>
    <col min="1428" max="1428" width="13.33203125" style="39" bestFit="1" customWidth="1"/>
    <col min="1429" max="1429" width="12.33203125" style="39" customWidth="1"/>
    <col min="1430" max="1430" width="13.33203125" style="39" bestFit="1" customWidth="1"/>
    <col min="1431" max="1431" width="12.33203125" style="39" customWidth="1"/>
    <col min="1432" max="1432" width="13.33203125" style="39" bestFit="1" customWidth="1"/>
    <col min="1433" max="1433" width="12.33203125" style="39" bestFit="1" customWidth="1"/>
    <col min="1434" max="1434" width="14.44140625" style="39" customWidth="1"/>
    <col min="1435" max="1435" width="11.33203125" style="39" bestFit="1" customWidth="1"/>
    <col min="1436" max="1470" width="0" style="39" hidden="1" customWidth="1"/>
    <col min="1471" max="1471" width="8.88671875" style="39"/>
    <col min="1472" max="1472" width="11.33203125" style="39" bestFit="1" customWidth="1"/>
    <col min="1473" max="1473" width="14.33203125" style="39" bestFit="1" customWidth="1"/>
    <col min="1474" max="1678" width="8.88671875" style="39"/>
    <col min="1679" max="1679" width="28" style="39" bestFit="1" customWidth="1"/>
    <col min="1680" max="1680" width="28.109375" style="39" bestFit="1" customWidth="1"/>
    <col min="1681" max="1681" width="7.109375" style="39" bestFit="1" customWidth="1"/>
    <col min="1682" max="1682" width="10.33203125" style="39" bestFit="1" customWidth="1"/>
    <col min="1683" max="1683" width="12.33203125" style="39" bestFit="1" customWidth="1"/>
    <col min="1684" max="1684" width="13.33203125" style="39" bestFit="1" customWidth="1"/>
    <col min="1685" max="1685" width="12.33203125" style="39" customWidth="1"/>
    <col min="1686" max="1686" width="13.33203125" style="39" bestFit="1" customWidth="1"/>
    <col min="1687" max="1687" width="12.33203125" style="39" customWidth="1"/>
    <col min="1688" max="1688" width="13.33203125" style="39" bestFit="1" customWidth="1"/>
    <col min="1689" max="1689" width="12.33203125" style="39" bestFit="1" customWidth="1"/>
    <col min="1690" max="1690" width="14.44140625" style="39" customWidth="1"/>
    <col min="1691" max="1691" width="11.33203125" style="39" bestFit="1" customWidth="1"/>
    <col min="1692" max="1726" width="0" style="39" hidden="1" customWidth="1"/>
    <col min="1727" max="1727" width="8.88671875" style="39"/>
    <col min="1728" max="1728" width="11.33203125" style="39" bestFit="1" customWidth="1"/>
    <col min="1729" max="1729" width="14.33203125" style="39" bestFit="1" customWidth="1"/>
    <col min="1730" max="1934" width="8.88671875" style="39"/>
    <col min="1935" max="1935" width="28" style="39" bestFit="1" customWidth="1"/>
    <col min="1936" max="1936" width="28.109375" style="39" bestFit="1" customWidth="1"/>
    <col min="1937" max="1937" width="7.109375" style="39" bestFit="1" customWidth="1"/>
    <col min="1938" max="1938" width="10.33203125" style="39" bestFit="1" customWidth="1"/>
    <col min="1939" max="1939" width="12.33203125" style="39" bestFit="1" customWidth="1"/>
    <col min="1940" max="1940" width="13.33203125" style="39" bestFit="1" customWidth="1"/>
    <col min="1941" max="1941" width="12.33203125" style="39" customWidth="1"/>
    <col min="1942" max="1942" width="13.33203125" style="39" bestFit="1" customWidth="1"/>
    <col min="1943" max="1943" width="12.33203125" style="39" customWidth="1"/>
    <col min="1944" max="1944" width="13.33203125" style="39" bestFit="1" customWidth="1"/>
    <col min="1945" max="1945" width="12.33203125" style="39" bestFit="1" customWidth="1"/>
    <col min="1946" max="1946" width="14.44140625" style="39" customWidth="1"/>
    <col min="1947" max="1947" width="11.33203125" style="39" bestFit="1" customWidth="1"/>
    <col min="1948" max="1982" width="0" style="39" hidden="1" customWidth="1"/>
    <col min="1983" max="1983" width="8.88671875" style="39"/>
    <col min="1984" max="1984" width="11.33203125" style="39" bestFit="1" customWidth="1"/>
    <col min="1985" max="1985" width="14.33203125" style="39" bestFit="1" customWidth="1"/>
    <col min="1986" max="2190" width="8.88671875" style="39"/>
    <col min="2191" max="2191" width="28" style="39" bestFit="1" customWidth="1"/>
    <col min="2192" max="2192" width="28.109375" style="39" bestFit="1" customWidth="1"/>
    <col min="2193" max="2193" width="7.109375" style="39" bestFit="1" customWidth="1"/>
    <col min="2194" max="2194" width="10.33203125" style="39" bestFit="1" customWidth="1"/>
    <col min="2195" max="2195" width="12.33203125" style="39" bestFit="1" customWidth="1"/>
    <col min="2196" max="2196" width="13.33203125" style="39" bestFit="1" customWidth="1"/>
    <col min="2197" max="2197" width="12.33203125" style="39" customWidth="1"/>
    <col min="2198" max="2198" width="13.33203125" style="39" bestFit="1" customWidth="1"/>
    <col min="2199" max="2199" width="12.33203125" style="39" customWidth="1"/>
    <col min="2200" max="2200" width="13.33203125" style="39" bestFit="1" customWidth="1"/>
    <col min="2201" max="2201" width="12.33203125" style="39" bestFit="1" customWidth="1"/>
    <col min="2202" max="2202" width="14.44140625" style="39" customWidth="1"/>
    <col min="2203" max="2203" width="11.33203125" style="39" bestFit="1" customWidth="1"/>
    <col min="2204" max="2238" width="0" style="39" hidden="1" customWidth="1"/>
    <col min="2239" max="2239" width="8.88671875" style="39"/>
    <col min="2240" max="2240" width="11.33203125" style="39" bestFit="1" customWidth="1"/>
    <col min="2241" max="2241" width="14.33203125" style="39" bestFit="1" customWidth="1"/>
    <col min="2242" max="2446" width="8.88671875" style="39"/>
    <col min="2447" max="2447" width="28" style="39" bestFit="1" customWidth="1"/>
    <col min="2448" max="2448" width="28.109375" style="39" bestFit="1" customWidth="1"/>
    <col min="2449" max="2449" width="7.109375" style="39" bestFit="1" customWidth="1"/>
    <col min="2450" max="2450" width="10.33203125" style="39" bestFit="1" customWidth="1"/>
    <col min="2451" max="2451" width="12.33203125" style="39" bestFit="1" customWidth="1"/>
    <col min="2452" max="2452" width="13.33203125" style="39" bestFit="1" customWidth="1"/>
    <col min="2453" max="2453" width="12.33203125" style="39" customWidth="1"/>
    <col min="2454" max="2454" width="13.33203125" style="39" bestFit="1" customWidth="1"/>
    <col min="2455" max="2455" width="12.33203125" style="39" customWidth="1"/>
    <col min="2456" max="2456" width="13.33203125" style="39" bestFit="1" customWidth="1"/>
    <col min="2457" max="2457" width="12.33203125" style="39" bestFit="1" customWidth="1"/>
    <col min="2458" max="2458" width="14.44140625" style="39" customWidth="1"/>
    <col min="2459" max="2459" width="11.33203125" style="39" bestFit="1" customWidth="1"/>
    <col min="2460" max="2494" width="0" style="39" hidden="1" customWidth="1"/>
    <col min="2495" max="2495" width="8.88671875" style="39"/>
    <col min="2496" max="2496" width="11.33203125" style="39" bestFit="1" customWidth="1"/>
    <col min="2497" max="2497" width="14.33203125" style="39" bestFit="1" customWidth="1"/>
    <col min="2498" max="2702" width="8.88671875" style="39"/>
    <col min="2703" max="2703" width="28" style="39" bestFit="1" customWidth="1"/>
    <col min="2704" max="2704" width="28.109375" style="39" bestFit="1" customWidth="1"/>
    <col min="2705" max="2705" width="7.109375" style="39" bestFit="1" customWidth="1"/>
    <col min="2706" max="2706" width="10.33203125" style="39" bestFit="1" customWidth="1"/>
    <col min="2707" max="2707" width="12.33203125" style="39" bestFit="1" customWidth="1"/>
    <col min="2708" max="2708" width="13.33203125" style="39" bestFit="1" customWidth="1"/>
    <col min="2709" max="2709" width="12.33203125" style="39" customWidth="1"/>
    <col min="2710" max="2710" width="13.33203125" style="39" bestFit="1" customWidth="1"/>
    <col min="2711" max="2711" width="12.33203125" style="39" customWidth="1"/>
    <col min="2712" max="2712" width="13.33203125" style="39" bestFit="1" customWidth="1"/>
    <col min="2713" max="2713" width="12.33203125" style="39" bestFit="1" customWidth="1"/>
    <col min="2714" max="2714" width="14.44140625" style="39" customWidth="1"/>
    <col min="2715" max="2715" width="11.33203125" style="39" bestFit="1" customWidth="1"/>
    <col min="2716" max="2750" width="0" style="39" hidden="1" customWidth="1"/>
    <col min="2751" max="2751" width="8.88671875" style="39"/>
    <col min="2752" max="2752" width="11.33203125" style="39" bestFit="1" customWidth="1"/>
    <col min="2753" max="2753" width="14.33203125" style="39" bestFit="1" customWidth="1"/>
    <col min="2754" max="2958" width="8.88671875" style="39"/>
    <col min="2959" max="2959" width="28" style="39" bestFit="1" customWidth="1"/>
    <col min="2960" max="2960" width="28.109375" style="39" bestFit="1" customWidth="1"/>
    <col min="2961" max="2961" width="7.109375" style="39" bestFit="1" customWidth="1"/>
    <col min="2962" max="2962" width="10.33203125" style="39" bestFit="1" customWidth="1"/>
    <col min="2963" max="2963" width="12.33203125" style="39" bestFit="1" customWidth="1"/>
    <col min="2964" max="2964" width="13.33203125" style="39" bestFit="1" customWidth="1"/>
    <col min="2965" max="2965" width="12.33203125" style="39" customWidth="1"/>
    <col min="2966" max="2966" width="13.33203125" style="39" bestFit="1" customWidth="1"/>
    <col min="2967" max="2967" width="12.33203125" style="39" customWidth="1"/>
    <col min="2968" max="2968" width="13.33203125" style="39" bestFit="1" customWidth="1"/>
    <col min="2969" max="2969" width="12.33203125" style="39" bestFit="1" customWidth="1"/>
    <col min="2970" max="2970" width="14.44140625" style="39" customWidth="1"/>
    <col min="2971" max="2971" width="11.33203125" style="39" bestFit="1" customWidth="1"/>
    <col min="2972" max="3006" width="0" style="39" hidden="1" customWidth="1"/>
    <col min="3007" max="3007" width="8.88671875" style="39"/>
    <col min="3008" max="3008" width="11.33203125" style="39" bestFit="1" customWidth="1"/>
    <col min="3009" max="3009" width="14.33203125" style="39" bestFit="1" customWidth="1"/>
    <col min="3010" max="3214" width="8.88671875" style="39"/>
    <col min="3215" max="3215" width="28" style="39" bestFit="1" customWidth="1"/>
    <col min="3216" max="3216" width="28.109375" style="39" bestFit="1" customWidth="1"/>
    <col min="3217" max="3217" width="7.109375" style="39" bestFit="1" customWidth="1"/>
    <col min="3218" max="3218" width="10.33203125" style="39" bestFit="1" customWidth="1"/>
    <col min="3219" max="3219" width="12.33203125" style="39" bestFit="1" customWidth="1"/>
    <col min="3220" max="3220" width="13.33203125" style="39" bestFit="1" customWidth="1"/>
    <col min="3221" max="3221" width="12.33203125" style="39" customWidth="1"/>
    <col min="3222" max="3222" width="13.33203125" style="39" bestFit="1" customWidth="1"/>
    <col min="3223" max="3223" width="12.33203125" style="39" customWidth="1"/>
    <col min="3224" max="3224" width="13.33203125" style="39" bestFit="1" customWidth="1"/>
    <col min="3225" max="3225" width="12.33203125" style="39" bestFit="1" customWidth="1"/>
    <col min="3226" max="3226" width="14.44140625" style="39" customWidth="1"/>
    <col min="3227" max="3227" width="11.33203125" style="39" bestFit="1" customWidth="1"/>
    <col min="3228" max="3262" width="0" style="39" hidden="1" customWidth="1"/>
    <col min="3263" max="3263" width="8.88671875" style="39"/>
    <col min="3264" max="3264" width="11.33203125" style="39" bestFit="1" customWidth="1"/>
    <col min="3265" max="3265" width="14.33203125" style="39" bestFit="1" customWidth="1"/>
    <col min="3266" max="3470" width="8.88671875" style="39"/>
    <col min="3471" max="3471" width="28" style="39" bestFit="1" customWidth="1"/>
    <col min="3472" max="3472" width="28.109375" style="39" bestFit="1" customWidth="1"/>
    <col min="3473" max="3473" width="7.109375" style="39" bestFit="1" customWidth="1"/>
    <col min="3474" max="3474" width="10.33203125" style="39" bestFit="1" customWidth="1"/>
    <col min="3475" max="3475" width="12.33203125" style="39" bestFit="1" customWidth="1"/>
    <col min="3476" max="3476" width="13.33203125" style="39" bestFit="1" customWidth="1"/>
    <col min="3477" max="3477" width="12.33203125" style="39" customWidth="1"/>
    <col min="3478" max="3478" width="13.33203125" style="39" bestFit="1" customWidth="1"/>
    <col min="3479" max="3479" width="12.33203125" style="39" customWidth="1"/>
    <col min="3480" max="3480" width="13.33203125" style="39" bestFit="1" customWidth="1"/>
    <col min="3481" max="3481" width="12.33203125" style="39" bestFit="1" customWidth="1"/>
    <col min="3482" max="3482" width="14.44140625" style="39" customWidth="1"/>
    <col min="3483" max="3483" width="11.33203125" style="39" bestFit="1" customWidth="1"/>
    <col min="3484" max="3518" width="0" style="39" hidden="1" customWidth="1"/>
    <col min="3519" max="3519" width="8.88671875" style="39"/>
    <col min="3520" max="3520" width="11.33203125" style="39" bestFit="1" customWidth="1"/>
    <col min="3521" max="3521" width="14.33203125" style="39" bestFit="1" customWidth="1"/>
    <col min="3522" max="3726" width="8.88671875" style="39"/>
    <col min="3727" max="3727" width="28" style="39" bestFit="1" customWidth="1"/>
    <col min="3728" max="3728" width="28.109375" style="39" bestFit="1" customWidth="1"/>
    <col min="3729" max="3729" width="7.109375" style="39" bestFit="1" customWidth="1"/>
    <col min="3730" max="3730" width="10.33203125" style="39" bestFit="1" customWidth="1"/>
    <col min="3731" max="3731" width="12.33203125" style="39" bestFit="1" customWidth="1"/>
    <col min="3732" max="3732" width="13.33203125" style="39" bestFit="1" customWidth="1"/>
    <col min="3733" max="3733" width="12.33203125" style="39" customWidth="1"/>
    <col min="3734" max="3734" width="13.33203125" style="39" bestFit="1" customWidth="1"/>
    <col min="3735" max="3735" width="12.33203125" style="39" customWidth="1"/>
    <col min="3736" max="3736" width="13.33203125" style="39" bestFit="1" customWidth="1"/>
    <col min="3737" max="3737" width="12.33203125" style="39" bestFit="1" customWidth="1"/>
    <col min="3738" max="3738" width="14.44140625" style="39" customWidth="1"/>
    <col min="3739" max="3739" width="11.33203125" style="39" bestFit="1" customWidth="1"/>
    <col min="3740" max="3774" width="0" style="39" hidden="1" customWidth="1"/>
    <col min="3775" max="3775" width="8.88671875" style="39"/>
    <col min="3776" max="3776" width="11.33203125" style="39" bestFit="1" customWidth="1"/>
    <col min="3777" max="3777" width="14.33203125" style="39" bestFit="1" customWidth="1"/>
    <col min="3778" max="3982" width="8.88671875" style="39"/>
    <col min="3983" max="3983" width="28" style="39" bestFit="1" customWidth="1"/>
    <col min="3984" max="3984" width="28.109375" style="39" bestFit="1" customWidth="1"/>
    <col min="3985" max="3985" width="7.109375" style="39" bestFit="1" customWidth="1"/>
    <col min="3986" max="3986" width="10.33203125" style="39" bestFit="1" customWidth="1"/>
    <col min="3987" max="3987" width="12.33203125" style="39" bestFit="1" customWidth="1"/>
    <col min="3988" max="3988" width="13.33203125" style="39" bestFit="1" customWidth="1"/>
    <col min="3989" max="3989" width="12.33203125" style="39" customWidth="1"/>
    <col min="3990" max="3990" width="13.33203125" style="39" bestFit="1" customWidth="1"/>
    <col min="3991" max="3991" width="12.33203125" style="39" customWidth="1"/>
    <col min="3992" max="3992" width="13.33203125" style="39" bestFit="1" customWidth="1"/>
    <col min="3993" max="3993" width="12.33203125" style="39" bestFit="1" customWidth="1"/>
    <col min="3994" max="3994" width="14.44140625" style="39" customWidth="1"/>
    <col min="3995" max="3995" width="11.33203125" style="39" bestFit="1" customWidth="1"/>
    <col min="3996" max="4030" width="0" style="39" hidden="1" customWidth="1"/>
    <col min="4031" max="4031" width="8.88671875" style="39"/>
    <col min="4032" max="4032" width="11.33203125" style="39" bestFit="1" customWidth="1"/>
    <col min="4033" max="4033" width="14.33203125" style="39" bestFit="1" customWidth="1"/>
    <col min="4034" max="4238" width="8.88671875" style="39"/>
    <col min="4239" max="4239" width="28" style="39" bestFit="1" customWidth="1"/>
    <col min="4240" max="4240" width="28.109375" style="39" bestFit="1" customWidth="1"/>
    <col min="4241" max="4241" width="7.109375" style="39" bestFit="1" customWidth="1"/>
    <col min="4242" max="4242" width="10.33203125" style="39" bestFit="1" customWidth="1"/>
    <col min="4243" max="4243" width="12.33203125" style="39" bestFit="1" customWidth="1"/>
    <col min="4244" max="4244" width="13.33203125" style="39" bestFit="1" customWidth="1"/>
    <col min="4245" max="4245" width="12.33203125" style="39" customWidth="1"/>
    <col min="4246" max="4246" width="13.33203125" style="39" bestFit="1" customWidth="1"/>
    <col min="4247" max="4247" width="12.33203125" style="39" customWidth="1"/>
    <col min="4248" max="4248" width="13.33203125" style="39" bestFit="1" customWidth="1"/>
    <col min="4249" max="4249" width="12.33203125" style="39" bestFit="1" customWidth="1"/>
    <col min="4250" max="4250" width="14.44140625" style="39" customWidth="1"/>
    <col min="4251" max="4251" width="11.33203125" style="39" bestFit="1" customWidth="1"/>
    <col min="4252" max="4286" width="0" style="39" hidden="1" customWidth="1"/>
    <col min="4287" max="4287" width="8.88671875" style="39"/>
    <col min="4288" max="4288" width="11.33203125" style="39" bestFit="1" customWidth="1"/>
    <col min="4289" max="4289" width="14.33203125" style="39" bestFit="1" customWidth="1"/>
    <col min="4290" max="4494" width="8.88671875" style="39"/>
    <col min="4495" max="4495" width="28" style="39" bestFit="1" customWidth="1"/>
    <col min="4496" max="4496" width="28.109375" style="39" bestFit="1" customWidth="1"/>
    <col min="4497" max="4497" width="7.109375" style="39" bestFit="1" customWidth="1"/>
    <col min="4498" max="4498" width="10.33203125" style="39" bestFit="1" customWidth="1"/>
    <col min="4499" max="4499" width="12.33203125" style="39" bestFit="1" customWidth="1"/>
    <col min="4500" max="4500" width="13.33203125" style="39" bestFit="1" customWidth="1"/>
    <col min="4501" max="4501" width="12.33203125" style="39" customWidth="1"/>
    <col min="4502" max="4502" width="13.33203125" style="39" bestFit="1" customWidth="1"/>
    <col min="4503" max="4503" width="12.33203125" style="39" customWidth="1"/>
    <col min="4504" max="4504" width="13.33203125" style="39" bestFit="1" customWidth="1"/>
    <col min="4505" max="4505" width="12.33203125" style="39" bestFit="1" customWidth="1"/>
    <col min="4506" max="4506" width="14.44140625" style="39" customWidth="1"/>
    <col min="4507" max="4507" width="11.33203125" style="39" bestFit="1" customWidth="1"/>
    <col min="4508" max="4542" width="0" style="39" hidden="1" customWidth="1"/>
    <col min="4543" max="4543" width="8.88671875" style="39"/>
    <col min="4544" max="4544" width="11.33203125" style="39" bestFit="1" customWidth="1"/>
    <col min="4545" max="4545" width="14.33203125" style="39" bestFit="1" customWidth="1"/>
    <col min="4546" max="4750" width="8.88671875" style="39"/>
    <col min="4751" max="4751" width="28" style="39" bestFit="1" customWidth="1"/>
    <col min="4752" max="4752" width="28.109375" style="39" bestFit="1" customWidth="1"/>
    <col min="4753" max="4753" width="7.109375" style="39" bestFit="1" customWidth="1"/>
    <col min="4754" max="4754" width="10.33203125" style="39" bestFit="1" customWidth="1"/>
    <col min="4755" max="4755" width="12.33203125" style="39" bestFit="1" customWidth="1"/>
    <col min="4756" max="4756" width="13.33203125" style="39" bestFit="1" customWidth="1"/>
    <col min="4757" max="4757" width="12.33203125" style="39" customWidth="1"/>
    <col min="4758" max="4758" width="13.33203125" style="39" bestFit="1" customWidth="1"/>
    <col min="4759" max="4759" width="12.33203125" style="39" customWidth="1"/>
    <col min="4760" max="4760" width="13.33203125" style="39" bestFit="1" customWidth="1"/>
    <col min="4761" max="4761" width="12.33203125" style="39" bestFit="1" customWidth="1"/>
    <col min="4762" max="4762" width="14.44140625" style="39" customWidth="1"/>
    <col min="4763" max="4763" width="11.33203125" style="39" bestFit="1" customWidth="1"/>
    <col min="4764" max="4798" width="0" style="39" hidden="1" customWidth="1"/>
    <col min="4799" max="4799" width="8.88671875" style="39"/>
    <col min="4800" max="4800" width="11.33203125" style="39" bestFit="1" customWidth="1"/>
    <col min="4801" max="4801" width="14.33203125" style="39" bestFit="1" customWidth="1"/>
    <col min="4802" max="5006" width="8.88671875" style="39"/>
    <col min="5007" max="5007" width="28" style="39" bestFit="1" customWidth="1"/>
    <col min="5008" max="5008" width="28.109375" style="39" bestFit="1" customWidth="1"/>
    <col min="5009" max="5009" width="7.109375" style="39" bestFit="1" customWidth="1"/>
    <col min="5010" max="5010" width="10.33203125" style="39" bestFit="1" customWidth="1"/>
    <col min="5011" max="5011" width="12.33203125" style="39" bestFit="1" customWidth="1"/>
    <col min="5012" max="5012" width="13.33203125" style="39" bestFit="1" customWidth="1"/>
    <col min="5013" max="5013" width="12.33203125" style="39" customWidth="1"/>
    <col min="5014" max="5014" width="13.33203125" style="39" bestFit="1" customWidth="1"/>
    <col min="5015" max="5015" width="12.33203125" style="39" customWidth="1"/>
    <col min="5016" max="5016" width="13.33203125" style="39" bestFit="1" customWidth="1"/>
    <col min="5017" max="5017" width="12.33203125" style="39" bestFit="1" customWidth="1"/>
    <col min="5018" max="5018" width="14.44140625" style="39" customWidth="1"/>
    <col min="5019" max="5019" width="11.33203125" style="39" bestFit="1" customWidth="1"/>
    <col min="5020" max="5054" width="0" style="39" hidden="1" customWidth="1"/>
    <col min="5055" max="5055" width="8.88671875" style="39"/>
    <col min="5056" max="5056" width="11.33203125" style="39" bestFit="1" customWidth="1"/>
    <col min="5057" max="5057" width="14.33203125" style="39" bestFit="1" customWidth="1"/>
    <col min="5058" max="5262" width="8.88671875" style="39"/>
    <col min="5263" max="5263" width="28" style="39" bestFit="1" customWidth="1"/>
    <col min="5264" max="5264" width="28.109375" style="39" bestFit="1" customWidth="1"/>
    <col min="5265" max="5265" width="7.109375" style="39" bestFit="1" customWidth="1"/>
    <col min="5266" max="5266" width="10.33203125" style="39" bestFit="1" customWidth="1"/>
    <col min="5267" max="5267" width="12.33203125" style="39" bestFit="1" customWidth="1"/>
    <col min="5268" max="5268" width="13.33203125" style="39" bestFit="1" customWidth="1"/>
    <col min="5269" max="5269" width="12.33203125" style="39" customWidth="1"/>
    <col min="5270" max="5270" width="13.33203125" style="39" bestFit="1" customWidth="1"/>
    <col min="5271" max="5271" width="12.33203125" style="39" customWidth="1"/>
    <col min="5272" max="5272" width="13.33203125" style="39" bestFit="1" customWidth="1"/>
    <col min="5273" max="5273" width="12.33203125" style="39" bestFit="1" customWidth="1"/>
    <col min="5274" max="5274" width="14.44140625" style="39" customWidth="1"/>
    <col min="5275" max="5275" width="11.33203125" style="39" bestFit="1" customWidth="1"/>
    <col min="5276" max="5310" width="0" style="39" hidden="1" customWidth="1"/>
    <col min="5311" max="5311" width="8.88671875" style="39"/>
    <col min="5312" max="5312" width="11.33203125" style="39" bestFit="1" customWidth="1"/>
    <col min="5313" max="5313" width="14.33203125" style="39" bestFit="1" customWidth="1"/>
    <col min="5314" max="5518" width="8.88671875" style="39"/>
    <col min="5519" max="5519" width="28" style="39" bestFit="1" customWidth="1"/>
    <col min="5520" max="5520" width="28.109375" style="39" bestFit="1" customWidth="1"/>
    <col min="5521" max="5521" width="7.109375" style="39" bestFit="1" customWidth="1"/>
    <col min="5522" max="5522" width="10.33203125" style="39" bestFit="1" customWidth="1"/>
    <col min="5523" max="5523" width="12.33203125" style="39" bestFit="1" customWidth="1"/>
    <col min="5524" max="5524" width="13.33203125" style="39" bestFit="1" customWidth="1"/>
    <col min="5525" max="5525" width="12.33203125" style="39" customWidth="1"/>
    <col min="5526" max="5526" width="13.33203125" style="39" bestFit="1" customWidth="1"/>
    <col min="5527" max="5527" width="12.33203125" style="39" customWidth="1"/>
    <col min="5528" max="5528" width="13.33203125" style="39" bestFit="1" customWidth="1"/>
    <col min="5529" max="5529" width="12.33203125" style="39" bestFit="1" customWidth="1"/>
    <col min="5530" max="5530" width="14.44140625" style="39" customWidth="1"/>
    <col min="5531" max="5531" width="11.33203125" style="39" bestFit="1" customWidth="1"/>
    <col min="5532" max="5566" width="0" style="39" hidden="1" customWidth="1"/>
    <col min="5567" max="5567" width="8.88671875" style="39"/>
    <col min="5568" max="5568" width="11.33203125" style="39" bestFit="1" customWidth="1"/>
    <col min="5569" max="5569" width="14.33203125" style="39" bestFit="1" customWidth="1"/>
    <col min="5570" max="5774" width="8.88671875" style="39"/>
    <col min="5775" max="5775" width="28" style="39" bestFit="1" customWidth="1"/>
    <col min="5776" max="5776" width="28.109375" style="39" bestFit="1" customWidth="1"/>
    <col min="5777" max="5777" width="7.109375" style="39" bestFit="1" customWidth="1"/>
    <col min="5778" max="5778" width="10.33203125" style="39" bestFit="1" customWidth="1"/>
    <col min="5779" max="5779" width="12.33203125" style="39" bestFit="1" customWidth="1"/>
    <col min="5780" max="5780" width="13.33203125" style="39" bestFit="1" customWidth="1"/>
    <col min="5781" max="5781" width="12.33203125" style="39" customWidth="1"/>
    <col min="5782" max="5782" width="13.33203125" style="39" bestFit="1" customWidth="1"/>
    <col min="5783" max="5783" width="12.33203125" style="39" customWidth="1"/>
    <col min="5784" max="5784" width="13.33203125" style="39" bestFit="1" customWidth="1"/>
    <col min="5785" max="5785" width="12.33203125" style="39" bestFit="1" customWidth="1"/>
    <col min="5786" max="5786" width="14.44140625" style="39" customWidth="1"/>
    <col min="5787" max="5787" width="11.33203125" style="39" bestFit="1" customWidth="1"/>
    <col min="5788" max="5822" width="0" style="39" hidden="1" customWidth="1"/>
    <col min="5823" max="5823" width="8.88671875" style="39"/>
    <col min="5824" max="5824" width="11.33203125" style="39" bestFit="1" customWidth="1"/>
    <col min="5825" max="5825" width="14.33203125" style="39" bestFit="1" customWidth="1"/>
    <col min="5826" max="6030" width="8.88671875" style="39"/>
    <col min="6031" max="6031" width="28" style="39" bestFit="1" customWidth="1"/>
    <col min="6032" max="6032" width="28.109375" style="39" bestFit="1" customWidth="1"/>
    <col min="6033" max="6033" width="7.109375" style="39" bestFit="1" customWidth="1"/>
    <col min="6034" max="6034" width="10.33203125" style="39" bestFit="1" customWidth="1"/>
    <col min="6035" max="6035" width="12.33203125" style="39" bestFit="1" customWidth="1"/>
    <col min="6036" max="6036" width="13.33203125" style="39" bestFit="1" customWidth="1"/>
    <col min="6037" max="6037" width="12.33203125" style="39" customWidth="1"/>
    <col min="6038" max="6038" width="13.33203125" style="39" bestFit="1" customWidth="1"/>
    <col min="6039" max="6039" width="12.33203125" style="39" customWidth="1"/>
    <col min="6040" max="6040" width="13.33203125" style="39" bestFit="1" customWidth="1"/>
    <col min="6041" max="6041" width="12.33203125" style="39" bestFit="1" customWidth="1"/>
    <col min="6042" max="6042" width="14.44140625" style="39" customWidth="1"/>
    <col min="6043" max="6043" width="11.33203125" style="39" bestFit="1" customWidth="1"/>
    <col min="6044" max="6078" width="0" style="39" hidden="1" customWidth="1"/>
    <col min="6079" max="6079" width="8.88671875" style="39"/>
    <col min="6080" max="6080" width="11.33203125" style="39" bestFit="1" customWidth="1"/>
    <col min="6081" max="6081" width="14.33203125" style="39" bestFit="1" customWidth="1"/>
    <col min="6082" max="6286" width="8.88671875" style="39"/>
    <col min="6287" max="6287" width="28" style="39" bestFit="1" customWidth="1"/>
    <col min="6288" max="6288" width="28.109375" style="39" bestFit="1" customWidth="1"/>
    <col min="6289" max="6289" width="7.109375" style="39" bestFit="1" customWidth="1"/>
    <col min="6290" max="6290" width="10.33203125" style="39" bestFit="1" customWidth="1"/>
    <col min="6291" max="6291" width="12.33203125" style="39" bestFit="1" customWidth="1"/>
    <col min="6292" max="6292" width="13.33203125" style="39" bestFit="1" customWidth="1"/>
    <col min="6293" max="6293" width="12.33203125" style="39" customWidth="1"/>
    <col min="6294" max="6294" width="13.33203125" style="39" bestFit="1" customWidth="1"/>
    <col min="6295" max="6295" width="12.33203125" style="39" customWidth="1"/>
    <col min="6296" max="6296" width="13.33203125" style="39" bestFit="1" customWidth="1"/>
    <col min="6297" max="6297" width="12.33203125" style="39" bestFit="1" customWidth="1"/>
    <col min="6298" max="6298" width="14.44140625" style="39" customWidth="1"/>
    <col min="6299" max="6299" width="11.33203125" style="39" bestFit="1" customWidth="1"/>
    <col min="6300" max="6334" width="0" style="39" hidden="1" customWidth="1"/>
    <col min="6335" max="6335" width="8.88671875" style="39"/>
    <col min="6336" max="6336" width="11.33203125" style="39" bestFit="1" customWidth="1"/>
    <col min="6337" max="6337" width="14.33203125" style="39" bestFit="1" customWidth="1"/>
    <col min="6338" max="6542" width="8.88671875" style="39"/>
    <col min="6543" max="6543" width="28" style="39" bestFit="1" customWidth="1"/>
    <col min="6544" max="6544" width="28.109375" style="39" bestFit="1" customWidth="1"/>
    <col min="6545" max="6545" width="7.109375" style="39" bestFit="1" customWidth="1"/>
    <col min="6546" max="6546" width="10.33203125" style="39" bestFit="1" customWidth="1"/>
    <col min="6547" max="6547" width="12.33203125" style="39" bestFit="1" customWidth="1"/>
    <col min="6548" max="6548" width="13.33203125" style="39" bestFit="1" customWidth="1"/>
    <col min="6549" max="6549" width="12.33203125" style="39" customWidth="1"/>
    <col min="6550" max="6550" width="13.33203125" style="39" bestFit="1" customWidth="1"/>
    <col min="6551" max="6551" width="12.33203125" style="39" customWidth="1"/>
    <col min="6552" max="6552" width="13.33203125" style="39" bestFit="1" customWidth="1"/>
    <col min="6553" max="6553" width="12.33203125" style="39" bestFit="1" customWidth="1"/>
    <col min="6554" max="6554" width="14.44140625" style="39" customWidth="1"/>
    <col min="6555" max="6555" width="11.33203125" style="39" bestFit="1" customWidth="1"/>
    <col min="6556" max="6590" width="0" style="39" hidden="1" customWidth="1"/>
    <col min="6591" max="6591" width="8.88671875" style="39"/>
    <col min="6592" max="6592" width="11.33203125" style="39" bestFit="1" customWidth="1"/>
    <col min="6593" max="6593" width="14.33203125" style="39" bestFit="1" customWidth="1"/>
    <col min="6594" max="6798" width="8.88671875" style="39"/>
    <col min="6799" max="6799" width="28" style="39" bestFit="1" customWidth="1"/>
    <col min="6800" max="6800" width="28.109375" style="39" bestFit="1" customWidth="1"/>
    <col min="6801" max="6801" width="7.109375" style="39" bestFit="1" customWidth="1"/>
    <col min="6802" max="6802" width="10.33203125" style="39" bestFit="1" customWidth="1"/>
    <col min="6803" max="6803" width="12.33203125" style="39" bestFit="1" customWidth="1"/>
    <col min="6804" max="6804" width="13.33203125" style="39" bestFit="1" customWidth="1"/>
    <col min="6805" max="6805" width="12.33203125" style="39" customWidth="1"/>
    <col min="6806" max="6806" width="13.33203125" style="39" bestFit="1" customWidth="1"/>
    <col min="6807" max="6807" width="12.33203125" style="39" customWidth="1"/>
    <col min="6808" max="6808" width="13.33203125" style="39" bestFit="1" customWidth="1"/>
    <col min="6809" max="6809" width="12.33203125" style="39" bestFit="1" customWidth="1"/>
    <col min="6810" max="6810" width="14.44140625" style="39" customWidth="1"/>
    <col min="6811" max="6811" width="11.33203125" style="39" bestFit="1" customWidth="1"/>
    <col min="6812" max="6846" width="0" style="39" hidden="1" customWidth="1"/>
    <col min="6847" max="6847" width="8.88671875" style="39"/>
    <col min="6848" max="6848" width="11.33203125" style="39" bestFit="1" customWidth="1"/>
    <col min="6849" max="6849" width="14.33203125" style="39" bestFit="1" customWidth="1"/>
    <col min="6850" max="7054" width="8.88671875" style="39"/>
    <col min="7055" max="7055" width="28" style="39" bestFit="1" customWidth="1"/>
    <col min="7056" max="7056" width="28.109375" style="39" bestFit="1" customWidth="1"/>
    <col min="7057" max="7057" width="7.109375" style="39" bestFit="1" customWidth="1"/>
    <col min="7058" max="7058" width="10.33203125" style="39" bestFit="1" customWidth="1"/>
    <col min="7059" max="7059" width="12.33203125" style="39" bestFit="1" customWidth="1"/>
    <col min="7060" max="7060" width="13.33203125" style="39" bestFit="1" customWidth="1"/>
    <col min="7061" max="7061" width="12.33203125" style="39" customWidth="1"/>
    <col min="7062" max="7062" width="13.33203125" style="39" bestFit="1" customWidth="1"/>
    <col min="7063" max="7063" width="12.33203125" style="39" customWidth="1"/>
    <col min="7064" max="7064" width="13.33203125" style="39" bestFit="1" customWidth="1"/>
    <col min="7065" max="7065" width="12.33203125" style="39" bestFit="1" customWidth="1"/>
    <col min="7066" max="7066" width="14.44140625" style="39" customWidth="1"/>
    <col min="7067" max="7067" width="11.33203125" style="39" bestFit="1" customWidth="1"/>
    <col min="7068" max="7102" width="0" style="39" hidden="1" customWidth="1"/>
    <col min="7103" max="7103" width="8.88671875" style="39"/>
    <col min="7104" max="7104" width="11.33203125" style="39" bestFit="1" customWidth="1"/>
    <col min="7105" max="7105" width="14.33203125" style="39" bestFit="1" customWidth="1"/>
    <col min="7106" max="7310" width="8.88671875" style="39"/>
    <col min="7311" max="7311" width="28" style="39" bestFit="1" customWidth="1"/>
    <col min="7312" max="7312" width="28.109375" style="39" bestFit="1" customWidth="1"/>
    <col min="7313" max="7313" width="7.109375" style="39" bestFit="1" customWidth="1"/>
    <col min="7314" max="7314" width="10.33203125" style="39" bestFit="1" customWidth="1"/>
    <col min="7315" max="7315" width="12.33203125" style="39" bestFit="1" customWidth="1"/>
    <col min="7316" max="7316" width="13.33203125" style="39" bestFit="1" customWidth="1"/>
    <col min="7317" max="7317" width="12.33203125" style="39" customWidth="1"/>
    <col min="7318" max="7318" width="13.33203125" style="39" bestFit="1" customWidth="1"/>
    <col min="7319" max="7319" width="12.33203125" style="39" customWidth="1"/>
    <col min="7320" max="7320" width="13.33203125" style="39" bestFit="1" customWidth="1"/>
    <col min="7321" max="7321" width="12.33203125" style="39" bestFit="1" customWidth="1"/>
    <col min="7322" max="7322" width="14.44140625" style="39" customWidth="1"/>
    <col min="7323" max="7323" width="11.33203125" style="39" bestFit="1" customWidth="1"/>
    <col min="7324" max="7358" width="0" style="39" hidden="1" customWidth="1"/>
    <col min="7359" max="7359" width="8.88671875" style="39"/>
    <col min="7360" max="7360" width="11.33203125" style="39" bestFit="1" customWidth="1"/>
    <col min="7361" max="7361" width="14.33203125" style="39" bestFit="1" customWidth="1"/>
    <col min="7362" max="7566" width="8.88671875" style="39"/>
    <col min="7567" max="7567" width="28" style="39" bestFit="1" customWidth="1"/>
    <col min="7568" max="7568" width="28.109375" style="39" bestFit="1" customWidth="1"/>
    <col min="7569" max="7569" width="7.109375" style="39" bestFit="1" customWidth="1"/>
    <col min="7570" max="7570" width="10.33203125" style="39" bestFit="1" customWidth="1"/>
    <col min="7571" max="7571" width="12.33203125" style="39" bestFit="1" customWidth="1"/>
    <col min="7572" max="7572" width="13.33203125" style="39" bestFit="1" customWidth="1"/>
    <col min="7573" max="7573" width="12.33203125" style="39" customWidth="1"/>
    <col min="7574" max="7574" width="13.33203125" style="39" bestFit="1" customWidth="1"/>
    <col min="7575" max="7575" width="12.33203125" style="39" customWidth="1"/>
    <col min="7576" max="7576" width="13.33203125" style="39" bestFit="1" customWidth="1"/>
    <col min="7577" max="7577" width="12.33203125" style="39" bestFit="1" customWidth="1"/>
    <col min="7578" max="7578" width="14.44140625" style="39" customWidth="1"/>
    <col min="7579" max="7579" width="11.33203125" style="39" bestFit="1" customWidth="1"/>
    <col min="7580" max="7614" width="0" style="39" hidden="1" customWidth="1"/>
    <col min="7615" max="7615" width="8.88671875" style="39"/>
    <col min="7616" max="7616" width="11.33203125" style="39" bestFit="1" customWidth="1"/>
    <col min="7617" max="7617" width="14.33203125" style="39" bestFit="1" customWidth="1"/>
    <col min="7618" max="7822" width="8.88671875" style="39"/>
    <col min="7823" max="7823" width="28" style="39" bestFit="1" customWidth="1"/>
    <col min="7824" max="7824" width="28.109375" style="39" bestFit="1" customWidth="1"/>
    <col min="7825" max="7825" width="7.109375" style="39" bestFit="1" customWidth="1"/>
    <col min="7826" max="7826" width="10.33203125" style="39" bestFit="1" customWidth="1"/>
    <col min="7827" max="7827" width="12.33203125" style="39" bestFit="1" customWidth="1"/>
    <col min="7828" max="7828" width="13.33203125" style="39" bestFit="1" customWidth="1"/>
    <col min="7829" max="7829" width="12.33203125" style="39" customWidth="1"/>
    <col min="7830" max="7830" width="13.33203125" style="39" bestFit="1" customWidth="1"/>
    <col min="7831" max="7831" width="12.33203125" style="39" customWidth="1"/>
    <col min="7832" max="7832" width="13.33203125" style="39" bestFit="1" customWidth="1"/>
    <col min="7833" max="7833" width="12.33203125" style="39" bestFit="1" customWidth="1"/>
    <col min="7834" max="7834" width="14.44140625" style="39" customWidth="1"/>
    <col min="7835" max="7835" width="11.33203125" style="39" bestFit="1" customWidth="1"/>
    <col min="7836" max="7870" width="0" style="39" hidden="1" customWidth="1"/>
    <col min="7871" max="7871" width="8.88671875" style="39"/>
    <col min="7872" max="7872" width="11.33203125" style="39" bestFit="1" customWidth="1"/>
    <col min="7873" max="7873" width="14.33203125" style="39" bestFit="1" customWidth="1"/>
    <col min="7874" max="8078" width="8.88671875" style="39"/>
    <col min="8079" max="8079" width="28" style="39" bestFit="1" customWidth="1"/>
    <col min="8080" max="8080" width="28.109375" style="39" bestFit="1" customWidth="1"/>
    <col min="8081" max="8081" width="7.109375" style="39" bestFit="1" customWidth="1"/>
    <col min="8082" max="8082" width="10.33203125" style="39" bestFit="1" customWidth="1"/>
    <col min="8083" max="8083" width="12.33203125" style="39" bestFit="1" customWidth="1"/>
    <col min="8084" max="8084" width="13.33203125" style="39" bestFit="1" customWidth="1"/>
    <col min="8085" max="8085" width="12.33203125" style="39" customWidth="1"/>
    <col min="8086" max="8086" width="13.33203125" style="39" bestFit="1" customWidth="1"/>
    <col min="8087" max="8087" width="12.33203125" style="39" customWidth="1"/>
    <col min="8088" max="8088" width="13.33203125" style="39" bestFit="1" customWidth="1"/>
    <col min="8089" max="8089" width="12.33203125" style="39" bestFit="1" customWidth="1"/>
    <col min="8090" max="8090" width="14.44140625" style="39" customWidth="1"/>
    <col min="8091" max="8091" width="11.33203125" style="39" bestFit="1" customWidth="1"/>
    <col min="8092" max="8126" width="0" style="39" hidden="1" customWidth="1"/>
    <col min="8127" max="8127" width="8.88671875" style="39"/>
    <col min="8128" max="8128" width="11.33203125" style="39" bestFit="1" customWidth="1"/>
    <col min="8129" max="8129" width="14.33203125" style="39" bestFit="1" customWidth="1"/>
    <col min="8130" max="8334" width="8.88671875" style="39"/>
    <col min="8335" max="8335" width="28" style="39" bestFit="1" customWidth="1"/>
    <col min="8336" max="8336" width="28.109375" style="39" bestFit="1" customWidth="1"/>
    <col min="8337" max="8337" width="7.109375" style="39" bestFit="1" customWidth="1"/>
    <col min="8338" max="8338" width="10.33203125" style="39" bestFit="1" customWidth="1"/>
    <col min="8339" max="8339" width="12.33203125" style="39" bestFit="1" customWidth="1"/>
    <col min="8340" max="8340" width="13.33203125" style="39" bestFit="1" customWidth="1"/>
    <col min="8341" max="8341" width="12.33203125" style="39" customWidth="1"/>
    <col min="8342" max="8342" width="13.33203125" style="39" bestFit="1" customWidth="1"/>
    <col min="8343" max="8343" width="12.33203125" style="39" customWidth="1"/>
    <col min="8344" max="8344" width="13.33203125" style="39" bestFit="1" customWidth="1"/>
    <col min="8345" max="8345" width="12.33203125" style="39" bestFit="1" customWidth="1"/>
    <col min="8346" max="8346" width="14.44140625" style="39" customWidth="1"/>
    <col min="8347" max="8347" width="11.33203125" style="39" bestFit="1" customWidth="1"/>
    <col min="8348" max="8382" width="0" style="39" hidden="1" customWidth="1"/>
    <col min="8383" max="8383" width="8.88671875" style="39"/>
    <col min="8384" max="8384" width="11.33203125" style="39" bestFit="1" customWidth="1"/>
    <col min="8385" max="8385" width="14.33203125" style="39" bestFit="1" customWidth="1"/>
    <col min="8386" max="8590" width="8.88671875" style="39"/>
    <col min="8591" max="8591" width="28" style="39" bestFit="1" customWidth="1"/>
    <col min="8592" max="8592" width="28.109375" style="39" bestFit="1" customWidth="1"/>
    <col min="8593" max="8593" width="7.109375" style="39" bestFit="1" customWidth="1"/>
    <col min="8594" max="8594" width="10.33203125" style="39" bestFit="1" customWidth="1"/>
    <col min="8595" max="8595" width="12.33203125" style="39" bestFit="1" customWidth="1"/>
    <col min="8596" max="8596" width="13.33203125" style="39" bestFit="1" customWidth="1"/>
    <col min="8597" max="8597" width="12.33203125" style="39" customWidth="1"/>
    <col min="8598" max="8598" width="13.33203125" style="39" bestFit="1" customWidth="1"/>
    <col min="8599" max="8599" width="12.33203125" style="39" customWidth="1"/>
    <col min="8600" max="8600" width="13.33203125" style="39" bestFit="1" customWidth="1"/>
    <col min="8601" max="8601" width="12.33203125" style="39" bestFit="1" customWidth="1"/>
    <col min="8602" max="8602" width="14.44140625" style="39" customWidth="1"/>
    <col min="8603" max="8603" width="11.33203125" style="39" bestFit="1" customWidth="1"/>
    <col min="8604" max="8638" width="0" style="39" hidden="1" customWidth="1"/>
    <col min="8639" max="8639" width="8.88671875" style="39"/>
    <col min="8640" max="8640" width="11.33203125" style="39" bestFit="1" customWidth="1"/>
    <col min="8641" max="8641" width="14.33203125" style="39" bestFit="1" customWidth="1"/>
    <col min="8642" max="8846" width="8.88671875" style="39"/>
    <col min="8847" max="8847" width="28" style="39" bestFit="1" customWidth="1"/>
    <col min="8848" max="8848" width="28.109375" style="39" bestFit="1" customWidth="1"/>
    <col min="8849" max="8849" width="7.109375" style="39" bestFit="1" customWidth="1"/>
    <col min="8850" max="8850" width="10.33203125" style="39" bestFit="1" customWidth="1"/>
    <col min="8851" max="8851" width="12.33203125" style="39" bestFit="1" customWidth="1"/>
    <col min="8852" max="8852" width="13.33203125" style="39" bestFit="1" customWidth="1"/>
    <col min="8853" max="8853" width="12.33203125" style="39" customWidth="1"/>
    <col min="8854" max="8854" width="13.33203125" style="39" bestFit="1" customWidth="1"/>
    <col min="8855" max="8855" width="12.33203125" style="39" customWidth="1"/>
    <col min="8856" max="8856" width="13.33203125" style="39" bestFit="1" customWidth="1"/>
    <col min="8857" max="8857" width="12.33203125" style="39" bestFit="1" customWidth="1"/>
    <col min="8858" max="8858" width="14.44140625" style="39" customWidth="1"/>
    <col min="8859" max="8859" width="11.33203125" style="39" bestFit="1" customWidth="1"/>
    <col min="8860" max="8894" width="0" style="39" hidden="1" customWidth="1"/>
    <col min="8895" max="8895" width="8.88671875" style="39"/>
    <col min="8896" max="8896" width="11.33203125" style="39" bestFit="1" customWidth="1"/>
    <col min="8897" max="8897" width="14.33203125" style="39" bestFit="1" customWidth="1"/>
    <col min="8898" max="9102" width="8.88671875" style="39"/>
    <col min="9103" max="9103" width="28" style="39" bestFit="1" customWidth="1"/>
    <col min="9104" max="9104" width="28.109375" style="39" bestFit="1" customWidth="1"/>
    <col min="9105" max="9105" width="7.109375" style="39" bestFit="1" customWidth="1"/>
    <col min="9106" max="9106" width="10.33203125" style="39" bestFit="1" customWidth="1"/>
    <col min="9107" max="9107" width="12.33203125" style="39" bestFit="1" customWidth="1"/>
    <col min="9108" max="9108" width="13.33203125" style="39" bestFit="1" customWidth="1"/>
    <col min="9109" max="9109" width="12.33203125" style="39" customWidth="1"/>
    <col min="9110" max="9110" width="13.33203125" style="39" bestFit="1" customWidth="1"/>
    <col min="9111" max="9111" width="12.33203125" style="39" customWidth="1"/>
    <col min="9112" max="9112" width="13.33203125" style="39" bestFit="1" customWidth="1"/>
    <col min="9113" max="9113" width="12.33203125" style="39" bestFit="1" customWidth="1"/>
    <col min="9114" max="9114" width="14.44140625" style="39" customWidth="1"/>
    <col min="9115" max="9115" width="11.33203125" style="39" bestFit="1" customWidth="1"/>
    <col min="9116" max="9150" width="0" style="39" hidden="1" customWidth="1"/>
    <col min="9151" max="9151" width="8.88671875" style="39"/>
    <col min="9152" max="9152" width="11.33203125" style="39" bestFit="1" customWidth="1"/>
    <col min="9153" max="9153" width="14.33203125" style="39" bestFit="1" customWidth="1"/>
    <col min="9154" max="9358" width="8.88671875" style="39"/>
    <col min="9359" max="9359" width="28" style="39" bestFit="1" customWidth="1"/>
    <col min="9360" max="9360" width="28.109375" style="39" bestFit="1" customWidth="1"/>
    <col min="9361" max="9361" width="7.109375" style="39" bestFit="1" customWidth="1"/>
    <col min="9362" max="9362" width="10.33203125" style="39" bestFit="1" customWidth="1"/>
    <col min="9363" max="9363" width="12.33203125" style="39" bestFit="1" customWidth="1"/>
    <col min="9364" max="9364" width="13.33203125" style="39" bestFit="1" customWidth="1"/>
    <col min="9365" max="9365" width="12.33203125" style="39" customWidth="1"/>
    <col min="9366" max="9366" width="13.33203125" style="39" bestFit="1" customWidth="1"/>
    <col min="9367" max="9367" width="12.33203125" style="39" customWidth="1"/>
    <col min="9368" max="9368" width="13.33203125" style="39" bestFit="1" customWidth="1"/>
    <col min="9369" max="9369" width="12.33203125" style="39" bestFit="1" customWidth="1"/>
    <col min="9370" max="9370" width="14.44140625" style="39" customWidth="1"/>
    <col min="9371" max="9371" width="11.33203125" style="39" bestFit="1" customWidth="1"/>
    <col min="9372" max="9406" width="0" style="39" hidden="1" customWidth="1"/>
    <col min="9407" max="9407" width="8.88671875" style="39"/>
    <col min="9408" max="9408" width="11.33203125" style="39" bestFit="1" customWidth="1"/>
    <col min="9409" max="9409" width="14.33203125" style="39" bestFit="1" customWidth="1"/>
    <col min="9410" max="9614" width="8.88671875" style="39"/>
    <col min="9615" max="9615" width="28" style="39" bestFit="1" customWidth="1"/>
    <col min="9616" max="9616" width="28.109375" style="39" bestFit="1" customWidth="1"/>
    <col min="9617" max="9617" width="7.109375" style="39" bestFit="1" customWidth="1"/>
    <col min="9618" max="9618" width="10.33203125" style="39" bestFit="1" customWidth="1"/>
    <col min="9619" max="9619" width="12.33203125" style="39" bestFit="1" customWidth="1"/>
    <col min="9620" max="9620" width="13.33203125" style="39" bestFit="1" customWidth="1"/>
    <col min="9621" max="9621" width="12.33203125" style="39" customWidth="1"/>
    <col min="9622" max="9622" width="13.33203125" style="39" bestFit="1" customWidth="1"/>
    <col min="9623" max="9623" width="12.33203125" style="39" customWidth="1"/>
    <col min="9624" max="9624" width="13.33203125" style="39" bestFit="1" customWidth="1"/>
    <col min="9625" max="9625" width="12.33203125" style="39" bestFit="1" customWidth="1"/>
    <col min="9626" max="9626" width="14.44140625" style="39" customWidth="1"/>
    <col min="9627" max="9627" width="11.33203125" style="39" bestFit="1" customWidth="1"/>
    <col min="9628" max="9662" width="0" style="39" hidden="1" customWidth="1"/>
    <col min="9663" max="9663" width="8.88671875" style="39"/>
    <col min="9664" max="9664" width="11.33203125" style="39" bestFit="1" customWidth="1"/>
    <col min="9665" max="9665" width="14.33203125" style="39" bestFit="1" customWidth="1"/>
    <col min="9666" max="9870" width="8.88671875" style="39"/>
    <col min="9871" max="9871" width="28" style="39" bestFit="1" customWidth="1"/>
    <col min="9872" max="9872" width="28.109375" style="39" bestFit="1" customWidth="1"/>
    <col min="9873" max="9873" width="7.109375" style="39" bestFit="1" customWidth="1"/>
    <col min="9874" max="9874" width="10.33203125" style="39" bestFit="1" customWidth="1"/>
    <col min="9875" max="9875" width="12.33203125" style="39" bestFit="1" customWidth="1"/>
    <col min="9876" max="9876" width="13.33203125" style="39" bestFit="1" customWidth="1"/>
    <col min="9877" max="9877" width="12.33203125" style="39" customWidth="1"/>
    <col min="9878" max="9878" width="13.33203125" style="39" bestFit="1" customWidth="1"/>
    <col min="9879" max="9879" width="12.33203125" style="39" customWidth="1"/>
    <col min="9880" max="9880" width="13.33203125" style="39" bestFit="1" customWidth="1"/>
    <col min="9881" max="9881" width="12.33203125" style="39" bestFit="1" customWidth="1"/>
    <col min="9882" max="9882" width="14.44140625" style="39" customWidth="1"/>
    <col min="9883" max="9883" width="11.33203125" style="39" bestFit="1" customWidth="1"/>
    <col min="9884" max="9918" width="0" style="39" hidden="1" customWidth="1"/>
    <col min="9919" max="9919" width="8.88671875" style="39"/>
    <col min="9920" max="9920" width="11.33203125" style="39" bestFit="1" customWidth="1"/>
    <col min="9921" max="9921" width="14.33203125" style="39" bestFit="1" customWidth="1"/>
    <col min="9922" max="10126" width="8.88671875" style="39"/>
    <col min="10127" max="10127" width="28" style="39" bestFit="1" customWidth="1"/>
    <col min="10128" max="10128" width="28.109375" style="39" bestFit="1" customWidth="1"/>
    <col min="10129" max="10129" width="7.109375" style="39" bestFit="1" customWidth="1"/>
    <col min="10130" max="10130" width="10.33203125" style="39" bestFit="1" customWidth="1"/>
    <col min="10131" max="10131" width="12.33203125" style="39" bestFit="1" customWidth="1"/>
    <col min="10132" max="10132" width="13.33203125" style="39" bestFit="1" customWidth="1"/>
    <col min="10133" max="10133" width="12.33203125" style="39" customWidth="1"/>
    <col min="10134" max="10134" width="13.33203125" style="39" bestFit="1" customWidth="1"/>
    <col min="10135" max="10135" width="12.33203125" style="39" customWidth="1"/>
    <col min="10136" max="10136" width="13.33203125" style="39" bestFit="1" customWidth="1"/>
    <col min="10137" max="10137" width="12.33203125" style="39" bestFit="1" customWidth="1"/>
    <col min="10138" max="10138" width="14.44140625" style="39" customWidth="1"/>
    <col min="10139" max="10139" width="11.33203125" style="39" bestFit="1" customWidth="1"/>
    <col min="10140" max="10174" width="0" style="39" hidden="1" customWidth="1"/>
    <col min="10175" max="10175" width="8.88671875" style="39"/>
    <col min="10176" max="10176" width="11.33203125" style="39" bestFit="1" customWidth="1"/>
    <col min="10177" max="10177" width="14.33203125" style="39" bestFit="1" customWidth="1"/>
    <col min="10178" max="10382" width="8.88671875" style="39"/>
    <col min="10383" max="10383" width="28" style="39" bestFit="1" customWidth="1"/>
    <col min="10384" max="10384" width="28.109375" style="39" bestFit="1" customWidth="1"/>
    <col min="10385" max="10385" width="7.109375" style="39" bestFit="1" customWidth="1"/>
    <col min="10386" max="10386" width="10.33203125" style="39" bestFit="1" customWidth="1"/>
    <col min="10387" max="10387" width="12.33203125" style="39" bestFit="1" customWidth="1"/>
    <col min="10388" max="10388" width="13.33203125" style="39" bestFit="1" customWidth="1"/>
    <col min="10389" max="10389" width="12.33203125" style="39" customWidth="1"/>
    <col min="10390" max="10390" width="13.33203125" style="39" bestFit="1" customWidth="1"/>
    <col min="10391" max="10391" width="12.33203125" style="39" customWidth="1"/>
    <col min="10392" max="10392" width="13.33203125" style="39" bestFit="1" customWidth="1"/>
    <col min="10393" max="10393" width="12.33203125" style="39" bestFit="1" customWidth="1"/>
    <col min="10394" max="10394" width="14.44140625" style="39" customWidth="1"/>
    <col min="10395" max="10395" width="11.33203125" style="39" bestFit="1" customWidth="1"/>
    <col min="10396" max="10430" width="0" style="39" hidden="1" customWidth="1"/>
    <col min="10431" max="10431" width="8.88671875" style="39"/>
    <col min="10432" max="10432" width="11.33203125" style="39" bestFit="1" customWidth="1"/>
    <col min="10433" max="10433" width="14.33203125" style="39" bestFit="1" customWidth="1"/>
    <col min="10434" max="10638" width="8.88671875" style="39"/>
    <col min="10639" max="10639" width="28" style="39" bestFit="1" customWidth="1"/>
    <col min="10640" max="10640" width="28.109375" style="39" bestFit="1" customWidth="1"/>
    <col min="10641" max="10641" width="7.109375" style="39" bestFit="1" customWidth="1"/>
    <col min="10642" max="10642" width="10.33203125" style="39" bestFit="1" customWidth="1"/>
    <col min="10643" max="10643" width="12.33203125" style="39" bestFit="1" customWidth="1"/>
    <col min="10644" max="10644" width="13.33203125" style="39" bestFit="1" customWidth="1"/>
    <col min="10645" max="10645" width="12.33203125" style="39" customWidth="1"/>
    <col min="10646" max="10646" width="13.33203125" style="39" bestFit="1" customWidth="1"/>
    <col min="10647" max="10647" width="12.33203125" style="39" customWidth="1"/>
    <col min="10648" max="10648" width="13.33203125" style="39" bestFit="1" customWidth="1"/>
    <col min="10649" max="10649" width="12.33203125" style="39" bestFit="1" customWidth="1"/>
    <col min="10650" max="10650" width="14.44140625" style="39" customWidth="1"/>
    <col min="10651" max="10651" width="11.33203125" style="39" bestFit="1" customWidth="1"/>
    <col min="10652" max="10686" width="0" style="39" hidden="1" customWidth="1"/>
    <col min="10687" max="10687" width="8.88671875" style="39"/>
    <col min="10688" max="10688" width="11.33203125" style="39" bestFit="1" customWidth="1"/>
    <col min="10689" max="10689" width="14.33203125" style="39" bestFit="1" customWidth="1"/>
    <col min="10690" max="10894" width="8.88671875" style="39"/>
    <col min="10895" max="10895" width="28" style="39" bestFit="1" customWidth="1"/>
    <col min="10896" max="10896" width="28.109375" style="39" bestFit="1" customWidth="1"/>
    <col min="10897" max="10897" width="7.109375" style="39" bestFit="1" customWidth="1"/>
    <col min="10898" max="10898" width="10.33203125" style="39" bestFit="1" customWidth="1"/>
    <col min="10899" max="10899" width="12.33203125" style="39" bestFit="1" customWidth="1"/>
    <col min="10900" max="10900" width="13.33203125" style="39" bestFit="1" customWidth="1"/>
    <col min="10901" max="10901" width="12.33203125" style="39" customWidth="1"/>
    <col min="10902" max="10902" width="13.33203125" style="39" bestFit="1" customWidth="1"/>
    <col min="10903" max="10903" width="12.33203125" style="39" customWidth="1"/>
    <col min="10904" max="10904" width="13.33203125" style="39" bestFit="1" customWidth="1"/>
    <col min="10905" max="10905" width="12.33203125" style="39" bestFit="1" customWidth="1"/>
    <col min="10906" max="10906" width="14.44140625" style="39" customWidth="1"/>
    <col min="10907" max="10907" width="11.33203125" style="39" bestFit="1" customWidth="1"/>
    <col min="10908" max="10942" width="0" style="39" hidden="1" customWidth="1"/>
    <col min="10943" max="10943" width="8.88671875" style="39"/>
    <col min="10944" max="10944" width="11.33203125" style="39" bestFit="1" customWidth="1"/>
    <col min="10945" max="10945" width="14.33203125" style="39" bestFit="1" customWidth="1"/>
    <col min="10946" max="11150" width="8.88671875" style="39"/>
    <col min="11151" max="11151" width="28" style="39" bestFit="1" customWidth="1"/>
    <col min="11152" max="11152" width="28.109375" style="39" bestFit="1" customWidth="1"/>
    <col min="11153" max="11153" width="7.109375" style="39" bestFit="1" customWidth="1"/>
    <col min="11154" max="11154" width="10.33203125" style="39" bestFit="1" customWidth="1"/>
    <col min="11155" max="11155" width="12.33203125" style="39" bestFit="1" customWidth="1"/>
    <col min="11156" max="11156" width="13.33203125" style="39" bestFit="1" customWidth="1"/>
    <col min="11157" max="11157" width="12.33203125" style="39" customWidth="1"/>
    <col min="11158" max="11158" width="13.33203125" style="39" bestFit="1" customWidth="1"/>
    <col min="11159" max="11159" width="12.33203125" style="39" customWidth="1"/>
    <col min="11160" max="11160" width="13.33203125" style="39" bestFit="1" customWidth="1"/>
    <col min="11161" max="11161" width="12.33203125" style="39" bestFit="1" customWidth="1"/>
    <col min="11162" max="11162" width="14.44140625" style="39" customWidth="1"/>
    <col min="11163" max="11163" width="11.33203125" style="39" bestFit="1" customWidth="1"/>
    <col min="11164" max="11198" width="0" style="39" hidden="1" customWidth="1"/>
    <col min="11199" max="11199" width="8.88671875" style="39"/>
    <col min="11200" max="11200" width="11.33203125" style="39" bestFit="1" customWidth="1"/>
    <col min="11201" max="11201" width="14.33203125" style="39" bestFit="1" customWidth="1"/>
    <col min="11202" max="11406" width="8.88671875" style="39"/>
    <col min="11407" max="11407" width="28" style="39" bestFit="1" customWidth="1"/>
    <col min="11408" max="11408" width="28.109375" style="39" bestFit="1" customWidth="1"/>
    <col min="11409" max="11409" width="7.109375" style="39" bestFit="1" customWidth="1"/>
    <col min="11410" max="11410" width="10.33203125" style="39" bestFit="1" customWidth="1"/>
    <col min="11411" max="11411" width="12.33203125" style="39" bestFit="1" customWidth="1"/>
    <col min="11412" max="11412" width="13.33203125" style="39" bestFit="1" customWidth="1"/>
    <col min="11413" max="11413" width="12.33203125" style="39" customWidth="1"/>
    <col min="11414" max="11414" width="13.33203125" style="39" bestFit="1" customWidth="1"/>
    <col min="11415" max="11415" width="12.33203125" style="39" customWidth="1"/>
    <col min="11416" max="11416" width="13.33203125" style="39" bestFit="1" customWidth="1"/>
    <col min="11417" max="11417" width="12.33203125" style="39" bestFit="1" customWidth="1"/>
    <col min="11418" max="11418" width="14.44140625" style="39" customWidth="1"/>
    <col min="11419" max="11419" width="11.33203125" style="39" bestFit="1" customWidth="1"/>
    <col min="11420" max="11454" width="0" style="39" hidden="1" customWidth="1"/>
    <col min="11455" max="11455" width="8.88671875" style="39"/>
    <col min="11456" max="11456" width="11.33203125" style="39" bestFit="1" customWidth="1"/>
    <col min="11457" max="11457" width="14.33203125" style="39" bestFit="1" customWidth="1"/>
    <col min="11458" max="11662" width="8.88671875" style="39"/>
    <col min="11663" max="11663" width="28" style="39" bestFit="1" customWidth="1"/>
    <col min="11664" max="11664" width="28.109375" style="39" bestFit="1" customWidth="1"/>
    <col min="11665" max="11665" width="7.109375" style="39" bestFit="1" customWidth="1"/>
    <col min="11666" max="11666" width="10.33203125" style="39" bestFit="1" customWidth="1"/>
    <col min="11667" max="11667" width="12.33203125" style="39" bestFit="1" customWidth="1"/>
    <col min="11668" max="11668" width="13.33203125" style="39" bestFit="1" customWidth="1"/>
    <col min="11669" max="11669" width="12.33203125" style="39" customWidth="1"/>
    <col min="11670" max="11670" width="13.33203125" style="39" bestFit="1" customWidth="1"/>
    <col min="11671" max="11671" width="12.33203125" style="39" customWidth="1"/>
    <col min="11672" max="11672" width="13.33203125" style="39" bestFit="1" customWidth="1"/>
    <col min="11673" max="11673" width="12.33203125" style="39" bestFit="1" customWidth="1"/>
    <col min="11674" max="11674" width="14.44140625" style="39" customWidth="1"/>
    <col min="11675" max="11675" width="11.33203125" style="39" bestFit="1" customWidth="1"/>
    <col min="11676" max="11710" width="0" style="39" hidden="1" customWidth="1"/>
    <col min="11711" max="11711" width="8.88671875" style="39"/>
    <col min="11712" max="11712" width="11.33203125" style="39" bestFit="1" customWidth="1"/>
    <col min="11713" max="11713" width="14.33203125" style="39" bestFit="1" customWidth="1"/>
    <col min="11714" max="11918" width="8.88671875" style="39"/>
    <col min="11919" max="11919" width="28" style="39" bestFit="1" customWidth="1"/>
    <col min="11920" max="11920" width="28.109375" style="39" bestFit="1" customWidth="1"/>
    <col min="11921" max="11921" width="7.109375" style="39" bestFit="1" customWidth="1"/>
    <col min="11922" max="11922" width="10.33203125" style="39" bestFit="1" customWidth="1"/>
    <col min="11923" max="11923" width="12.33203125" style="39" bestFit="1" customWidth="1"/>
    <col min="11924" max="11924" width="13.33203125" style="39" bestFit="1" customWidth="1"/>
    <col min="11925" max="11925" width="12.33203125" style="39" customWidth="1"/>
    <col min="11926" max="11926" width="13.33203125" style="39" bestFit="1" customWidth="1"/>
    <col min="11927" max="11927" width="12.33203125" style="39" customWidth="1"/>
    <col min="11928" max="11928" width="13.33203125" style="39" bestFit="1" customWidth="1"/>
    <col min="11929" max="11929" width="12.33203125" style="39" bestFit="1" customWidth="1"/>
    <col min="11930" max="11930" width="14.44140625" style="39" customWidth="1"/>
    <col min="11931" max="11931" width="11.33203125" style="39" bestFit="1" customWidth="1"/>
    <col min="11932" max="11966" width="0" style="39" hidden="1" customWidth="1"/>
    <col min="11967" max="11967" width="8.88671875" style="39"/>
    <col min="11968" max="11968" width="11.33203125" style="39" bestFit="1" customWidth="1"/>
    <col min="11969" max="11969" width="14.33203125" style="39" bestFit="1" customWidth="1"/>
    <col min="11970" max="12174" width="8.88671875" style="39"/>
    <col min="12175" max="12175" width="28" style="39" bestFit="1" customWidth="1"/>
    <col min="12176" max="12176" width="28.109375" style="39" bestFit="1" customWidth="1"/>
    <col min="12177" max="12177" width="7.109375" style="39" bestFit="1" customWidth="1"/>
    <col min="12178" max="12178" width="10.33203125" style="39" bestFit="1" customWidth="1"/>
    <col min="12179" max="12179" width="12.33203125" style="39" bestFit="1" customWidth="1"/>
    <col min="12180" max="12180" width="13.33203125" style="39" bestFit="1" customWidth="1"/>
    <col min="12181" max="12181" width="12.33203125" style="39" customWidth="1"/>
    <col min="12182" max="12182" width="13.33203125" style="39" bestFit="1" customWidth="1"/>
    <col min="12183" max="12183" width="12.33203125" style="39" customWidth="1"/>
    <col min="12184" max="12184" width="13.33203125" style="39" bestFit="1" customWidth="1"/>
    <col min="12185" max="12185" width="12.33203125" style="39" bestFit="1" customWidth="1"/>
    <col min="12186" max="12186" width="14.44140625" style="39" customWidth="1"/>
    <col min="12187" max="12187" width="11.33203125" style="39" bestFit="1" customWidth="1"/>
    <col min="12188" max="12222" width="0" style="39" hidden="1" customWidth="1"/>
    <col min="12223" max="12223" width="8.88671875" style="39"/>
    <col min="12224" max="12224" width="11.33203125" style="39" bestFit="1" customWidth="1"/>
    <col min="12225" max="12225" width="14.33203125" style="39" bestFit="1" customWidth="1"/>
    <col min="12226" max="12430" width="8.88671875" style="39"/>
    <col min="12431" max="12431" width="28" style="39" bestFit="1" customWidth="1"/>
    <col min="12432" max="12432" width="28.109375" style="39" bestFit="1" customWidth="1"/>
    <col min="12433" max="12433" width="7.109375" style="39" bestFit="1" customWidth="1"/>
    <col min="12434" max="12434" width="10.33203125" style="39" bestFit="1" customWidth="1"/>
    <col min="12435" max="12435" width="12.33203125" style="39" bestFit="1" customWidth="1"/>
    <col min="12436" max="12436" width="13.33203125" style="39" bestFit="1" customWidth="1"/>
    <col min="12437" max="12437" width="12.33203125" style="39" customWidth="1"/>
    <col min="12438" max="12438" width="13.33203125" style="39" bestFit="1" customWidth="1"/>
    <col min="12439" max="12439" width="12.33203125" style="39" customWidth="1"/>
    <col min="12440" max="12440" width="13.33203125" style="39" bestFit="1" customWidth="1"/>
    <col min="12441" max="12441" width="12.33203125" style="39" bestFit="1" customWidth="1"/>
    <col min="12442" max="12442" width="14.44140625" style="39" customWidth="1"/>
    <col min="12443" max="12443" width="11.33203125" style="39" bestFit="1" customWidth="1"/>
    <col min="12444" max="12478" width="0" style="39" hidden="1" customWidth="1"/>
    <col min="12479" max="12479" width="8.88671875" style="39"/>
    <col min="12480" max="12480" width="11.33203125" style="39" bestFit="1" customWidth="1"/>
    <col min="12481" max="12481" width="14.33203125" style="39" bestFit="1" customWidth="1"/>
    <col min="12482" max="12686" width="8.88671875" style="39"/>
    <col min="12687" max="12687" width="28" style="39" bestFit="1" customWidth="1"/>
    <col min="12688" max="12688" width="28.109375" style="39" bestFit="1" customWidth="1"/>
    <col min="12689" max="12689" width="7.109375" style="39" bestFit="1" customWidth="1"/>
    <col min="12690" max="12690" width="10.33203125" style="39" bestFit="1" customWidth="1"/>
    <col min="12691" max="12691" width="12.33203125" style="39" bestFit="1" customWidth="1"/>
    <col min="12692" max="12692" width="13.33203125" style="39" bestFit="1" customWidth="1"/>
    <col min="12693" max="12693" width="12.33203125" style="39" customWidth="1"/>
    <col min="12694" max="12694" width="13.33203125" style="39" bestFit="1" customWidth="1"/>
    <col min="12695" max="12695" width="12.33203125" style="39" customWidth="1"/>
    <col min="12696" max="12696" width="13.33203125" style="39" bestFit="1" customWidth="1"/>
    <col min="12697" max="12697" width="12.33203125" style="39" bestFit="1" customWidth="1"/>
    <col min="12698" max="12698" width="14.44140625" style="39" customWidth="1"/>
    <col min="12699" max="12699" width="11.33203125" style="39" bestFit="1" customWidth="1"/>
    <col min="12700" max="12734" width="0" style="39" hidden="1" customWidth="1"/>
    <col min="12735" max="12735" width="8.88671875" style="39"/>
    <col min="12736" max="12736" width="11.33203125" style="39" bestFit="1" customWidth="1"/>
    <col min="12737" max="12737" width="14.33203125" style="39" bestFit="1" customWidth="1"/>
    <col min="12738" max="12942" width="8.88671875" style="39"/>
    <col min="12943" max="12943" width="28" style="39" bestFit="1" customWidth="1"/>
    <col min="12944" max="12944" width="28.109375" style="39" bestFit="1" customWidth="1"/>
    <col min="12945" max="12945" width="7.109375" style="39" bestFit="1" customWidth="1"/>
    <col min="12946" max="12946" width="10.33203125" style="39" bestFit="1" customWidth="1"/>
    <col min="12947" max="12947" width="12.33203125" style="39" bestFit="1" customWidth="1"/>
    <col min="12948" max="12948" width="13.33203125" style="39" bestFit="1" customWidth="1"/>
    <col min="12949" max="12949" width="12.33203125" style="39" customWidth="1"/>
    <col min="12950" max="12950" width="13.33203125" style="39" bestFit="1" customWidth="1"/>
    <col min="12951" max="12951" width="12.33203125" style="39" customWidth="1"/>
    <col min="12952" max="12952" width="13.33203125" style="39" bestFit="1" customWidth="1"/>
    <col min="12953" max="12953" width="12.33203125" style="39" bestFit="1" customWidth="1"/>
    <col min="12954" max="12954" width="14.44140625" style="39" customWidth="1"/>
    <col min="12955" max="12955" width="11.33203125" style="39" bestFit="1" customWidth="1"/>
    <col min="12956" max="12990" width="0" style="39" hidden="1" customWidth="1"/>
    <col min="12991" max="12991" width="8.88671875" style="39"/>
    <col min="12992" max="12992" width="11.33203125" style="39" bestFit="1" customWidth="1"/>
    <col min="12993" max="12993" width="14.33203125" style="39" bestFit="1" customWidth="1"/>
    <col min="12994" max="13198" width="8.88671875" style="39"/>
    <col min="13199" max="13199" width="28" style="39" bestFit="1" customWidth="1"/>
    <col min="13200" max="13200" width="28.109375" style="39" bestFit="1" customWidth="1"/>
    <col min="13201" max="13201" width="7.109375" style="39" bestFit="1" customWidth="1"/>
    <col min="13202" max="13202" width="10.33203125" style="39" bestFit="1" customWidth="1"/>
    <col min="13203" max="13203" width="12.33203125" style="39" bestFit="1" customWidth="1"/>
    <col min="13204" max="13204" width="13.33203125" style="39" bestFit="1" customWidth="1"/>
    <col min="13205" max="13205" width="12.33203125" style="39" customWidth="1"/>
    <col min="13206" max="13206" width="13.33203125" style="39" bestFit="1" customWidth="1"/>
    <col min="13207" max="13207" width="12.33203125" style="39" customWidth="1"/>
    <col min="13208" max="13208" width="13.33203125" style="39" bestFit="1" customWidth="1"/>
    <col min="13209" max="13209" width="12.33203125" style="39" bestFit="1" customWidth="1"/>
    <col min="13210" max="13210" width="14.44140625" style="39" customWidth="1"/>
    <col min="13211" max="13211" width="11.33203125" style="39" bestFit="1" customWidth="1"/>
    <col min="13212" max="13246" width="0" style="39" hidden="1" customWidth="1"/>
    <col min="13247" max="13247" width="8.88671875" style="39"/>
    <col min="13248" max="13248" width="11.33203125" style="39" bestFit="1" customWidth="1"/>
    <col min="13249" max="13249" width="14.33203125" style="39" bestFit="1" customWidth="1"/>
    <col min="13250" max="13454" width="8.88671875" style="39"/>
    <col min="13455" max="13455" width="28" style="39" bestFit="1" customWidth="1"/>
    <col min="13456" max="13456" width="28.109375" style="39" bestFit="1" customWidth="1"/>
    <col min="13457" max="13457" width="7.109375" style="39" bestFit="1" customWidth="1"/>
    <col min="13458" max="13458" width="10.33203125" style="39" bestFit="1" customWidth="1"/>
    <col min="13459" max="13459" width="12.33203125" style="39" bestFit="1" customWidth="1"/>
    <col min="13460" max="13460" width="13.33203125" style="39" bestFit="1" customWidth="1"/>
    <col min="13461" max="13461" width="12.33203125" style="39" customWidth="1"/>
    <col min="13462" max="13462" width="13.33203125" style="39" bestFit="1" customWidth="1"/>
    <col min="13463" max="13463" width="12.33203125" style="39" customWidth="1"/>
    <col min="13464" max="13464" width="13.33203125" style="39" bestFit="1" customWidth="1"/>
    <col min="13465" max="13465" width="12.33203125" style="39" bestFit="1" customWidth="1"/>
    <col min="13466" max="13466" width="14.44140625" style="39" customWidth="1"/>
    <col min="13467" max="13467" width="11.33203125" style="39" bestFit="1" customWidth="1"/>
    <col min="13468" max="13502" width="0" style="39" hidden="1" customWidth="1"/>
    <col min="13503" max="13503" width="8.88671875" style="39"/>
    <col min="13504" max="13504" width="11.33203125" style="39" bestFit="1" customWidth="1"/>
    <col min="13505" max="13505" width="14.33203125" style="39" bestFit="1" customWidth="1"/>
    <col min="13506" max="13710" width="8.88671875" style="39"/>
    <col min="13711" max="13711" width="28" style="39" bestFit="1" customWidth="1"/>
    <col min="13712" max="13712" width="28.109375" style="39" bestFit="1" customWidth="1"/>
    <col min="13713" max="13713" width="7.109375" style="39" bestFit="1" customWidth="1"/>
    <col min="13714" max="13714" width="10.33203125" style="39" bestFit="1" customWidth="1"/>
    <col min="13715" max="13715" width="12.33203125" style="39" bestFit="1" customWidth="1"/>
    <col min="13716" max="13716" width="13.33203125" style="39" bestFit="1" customWidth="1"/>
    <col min="13717" max="13717" width="12.33203125" style="39" customWidth="1"/>
    <col min="13718" max="13718" width="13.33203125" style="39" bestFit="1" customWidth="1"/>
    <col min="13719" max="13719" width="12.33203125" style="39" customWidth="1"/>
    <col min="13720" max="13720" width="13.33203125" style="39" bestFit="1" customWidth="1"/>
    <col min="13721" max="13721" width="12.33203125" style="39" bestFit="1" customWidth="1"/>
    <col min="13722" max="13722" width="14.44140625" style="39" customWidth="1"/>
    <col min="13723" max="13723" width="11.33203125" style="39" bestFit="1" customWidth="1"/>
    <col min="13724" max="13758" width="0" style="39" hidden="1" customWidth="1"/>
    <col min="13759" max="13759" width="8.88671875" style="39"/>
    <col min="13760" max="13760" width="11.33203125" style="39" bestFit="1" customWidth="1"/>
    <col min="13761" max="13761" width="14.33203125" style="39" bestFit="1" customWidth="1"/>
    <col min="13762" max="13966" width="8.88671875" style="39"/>
    <col min="13967" max="13967" width="28" style="39" bestFit="1" customWidth="1"/>
    <col min="13968" max="13968" width="28.109375" style="39" bestFit="1" customWidth="1"/>
    <col min="13969" max="13969" width="7.109375" style="39" bestFit="1" customWidth="1"/>
    <col min="13970" max="13970" width="10.33203125" style="39" bestFit="1" customWidth="1"/>
    <col min="13971" max="13971" width="12.33203125" style="39" bestFit="1" customWidth="1"/>
    <col min="13972" max="13972" width="13.33203125" style="39" bestFit="1" customWidth="1"/>
    <col min="13973" max="13973" width="12.33203125" style="39" customWidth="1"/>
    <col min="13974" max="13974" width="13.33203125" style="39" bestFit="1" customWidth="1"/>
    <col min="13975" max="13975" width="12.33203125" style="39" customWidth="1"/>
    <col min="13976" max="13976" width="13.33203125" style="39" bestFit="1" customWidth="1"/>
    <col min="13977" max="13977" width="12.33203125" style="39" bestFit="1" customWidth="1"/>
    <col min="13978" max="13978" width="14.44140625" style="39" customWidth="1"/>
    <col min="13979" max="13979" width="11.33203125" style="39" bestFit="1" customWidth="1"/>
    <col min="13980" max="14014" width="0" style="39" hidden="1" customWidth="1"/>
    <col min="14015" max="14015" width="8.88671875" style="39"/>
    <col min="14016" max="14016" width="11.33203125" style="39" bestFit="1" customWidth="1"/>
    <col min="14017" max="14017" width="14.33203125" style="39" bestFit="1" customWidth="1"/>
    <col min="14018" max="14222" width="8.88671875" style="39"/>
    <col min="14223" max="14223" width="28" style="39" bestFit="1" customWidth="1"/>
    <col min="14224" max="14224" width="28.109375" style="39" bestFit="1" customWidth="1"/>
    <col min="14225" max="14225" width="7.109375" style="39" bestFit="1" customWidth="1"/>
    <col min="14226" max="14226" width="10.33203125" style="39" bestFit="1" customWidth="1"/>
    <col min="14227" max="14227" width="12.33203125" style="39" bestFit="1" customWidth="1"/>
    <col min="14228" max="14228" width="13.33203125" style="39" bestFit="1" customWidth="1"/>
    <col min="14229" max="14229" width="12.33203125" style="39" customWidth="1"/>
    <col min="14230" max="14230" width="13.33203125" style="39" bestFit="1" customWidth="1"/>
    <col min="14231" max="14231" width="12.33203125" style="39" customWidth="1"/>
    <col min="14232" max="14232" width="13.33203125" style="39" bestFit="1" customWidth="1"/>
    <col min="14233" max="14233" width="12.33203125" style="39" bestFit="1" customWidth="1"/>
    <col min="14234" max="14234" width="14.44140625" style="39" customWidth="1"/>
    <col min="14235" max="14235" width="11.33203125" style="39" bestFit="1" customWidth="1"/>
    <col min="14236" max="14270" width="0" style="39" hidden="1" customWidth="1"/>
    <col min="14271" max="14271" width="8.88671875" style="39"/>
    <col min="14272" max="14272" width="11.33203125" style="39" bestFit="1" customWidth="1"/>
    <col min="14273" max="14273" width="14.33203125" style="39" bestFit="1" customWidth="1"/>
    <col min="14274" max="16384" width="8.88671875" style="39"/>
  </cols>
  <sheetData>
    <row r="1" spans="1:13" ht="27.95" customHeight="1" x14ac:dyDescent="0.15">
      <c r="A1" s="97" t="s">
        <v>31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</row>
    <row r="2" spans="1:13" ht="24.95" customHeight="1" x14ac:dyDescent="0.15">
      <c r="A2" s="98" t="s">
        <v>144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</row>
    <row r="3" spans="1:13" ht="24.95" customHeight="1" x14ac:dyDescent="0.15">
      <c r="A3" s="99" t="s">
        <v>32</v>
      </c>
      <c r="B3" s="99" t="s">
        <v>33</v>
      </c>
      <c r="C3" s="99" t="s">
        <v>34</v>
      </c>
      <c r="D3" s="99" t="s">
        <v>35</v>
      </c>
      <c r="E3" s="99" t="s">
        <v>36</v>
      </c>
      <c r="F3" s="99"/>
      <c r="G3" s="99" t="s">
        <v>37</v>
      </c>
      <c r="H3" s="99"/>
      <c r="I3" s="99" t="s">
        <v>38</v>
      </c>
      <c r="J3" s="99"/>
      <c r="K3" s="99" t="s">
        <v>39</v>
      </c>
      <c r="L3" s="99"/>
      <c r="M3" s="99" t="s">
        <v>40</v>
      </c>
    </row>
    <row r="4" spans="1:13" ht="24.95" customHeight="1" x14ac:dyDescent="0.15">
      <c r="A4" s="99"/>
      <c r="B4" s="99"/>
      <c r="C4" s="99"/>
      <c r="D4" s="99"/>
      <c r="E4" s="45" t="s">
        <v>41</v>
      </c>
      <c r="F4" s="45" t="s">
        <v>42</v>
      </c>
      <c r="G4" s="45" t="s">
        <v>41</v>
      </c>
      <c r="H4" s="45" t="s">
        <v>42</v>
      </c>
      <c r="I4" s="45" t="s">
        <v>41</v>
      </c>
      <c r="J4" s="45" t="s">
        <v>42</v>
      </c>
      <c r="K4" s="45" t="s">
        <v>41</v>
      </c>
      <c r="L4" s="45" t="s">
        <v>42</v>
      </c>
      <c r="M4" s="99"/>
    </row>
    <row r="5" spans="1:13" ht="32.1" customHeight="1" x14ac:dyDescent="0.15">
      <c r="A5" s="41" t="s">
        <v>45</v>
      </c>
      <c r="B5" s="46"/>
      <c r="C5" s="47"/>
      <c r="D5" s="48"/>
      <c r="E5" s="49"/>
      <c r="F5" s="50"/>
      <c r="G5" s="40"/>
      <c r="H5" s="49"/>
      <c r="I5" s="50"/>
      <c r="J5" s="50"/>
      <c r="K5" s="50"/>
      <c r="L5" s="50"/>
      <c r="M5" s="50"/>
    </row>
    <row r="6" spans="1:13" ht="32.1" customHeight="1" x14ac:dyDescent="0.15">
      <c r="A6" s="43" t="str">
        <f>A26</f>
        <v>1. 재료비</v>
      </c>
      <c r="B6" s="51"/>
      <c r="C6" s="53"/>
      <c r="D6" s="52"/>
      <c r="E6" s="40"/>
      <c r="F6" s="56">
        <f>F71</f>
        <v>0</v>
      </c>
      <c r="G6" s="59"/>
      <c r="H6" s="59"/>
      <c r="I6" s="56"/>
      <c r="J6" s="56"/>
      <c r="K6" s="56"/>
      <c r="L6" s="56">
        <f>L71</f>
        <v>0</v>
      </c>
      <c r="M6" s="50"/>
    </row>
    <row r="7" spans="1:13" ht="32.1" customHeight="1" x14ac:dyDescent="0.15">
      <c r="A7" s="43" t="str">
        <f>A72</f>
        <v>2. 노무비</v>
      </c>
      <c r="B7" s="51"/>
      <c r="C7" s="53"/>
      <c r="D7" s="52"/>
      <c r="E7" s="40"/>
      <c r="F7" s="56"/>
      <c r="G7" s="59"/>
      <c r="H7" s="59">
        <f>H82</f>
        <v>0</v>
      </c>
      <c r="I7" s="56"/>
      <c r="J7" s="56"/>
      <c r="K7" s="56"/>
      <c r="L7" s="56">
        <f>L82</f>
        <v>0</v>
      </c>
      <c r="M7" s="50"/>
    </row>
    <row r="8" spans="1:13" ht="32.1" customHeight="1" x14ac:dyDescent="0.15">
      <c r="A8" s="43" t="str">
        <f>A86</f>
        <v>3. 경비</v>
      </c>
      <c r="B8" s="51"/>
      <c r="C8" s="53"/>
      <c r="D8" s="52"/>
      <c r="E8" s="40"/>
      <c r="F8" s="56"/>
      <c r="G8" s="59"/>
      <c r="H8" s="59"/>
      <c r="I8" s="56"/>
      <c r="J8" s="56">
        <f>J94</f>
        <v>0</v>
      </c>
      <c r="K8" s="56"/>
      <c r="L8" s="56">
        <f>L94</f>
        <v>0</v>
      </c>
      <c r="M8" s="50"/>
    </row>
    <row r="9" spans="1:13" ht="32.1" customHeight="1" x14ac:dyDescent="0.15">
      <c r="A9" s="43"/>
      <c r="B9" s="51"/>
      <c r="C9" s="53"/>
      <c r="D9" s="52"/>
      <c r="E9" s="40"/>
      <c r="F9" s="56"/>
      <c r="G9" s="59"/>
      <c r="H9" s="59"/>
      <c r="I9" s="56"/>
      <c r="J9" s="56"/>
      <c r="K9" s="56"/>
      <c r="L9" s="56"/>
      <c r="M9" s="50"/>
    </row>
    <row r="10" spans="1:13" ht="32.1" customHeight="1" x14ac:dyDescent="0.15">
      <c r="A10" s="43"/>
      <c r="B10" s="51"/>
      <c r="C10" s="53"/>
      <c r="D10" s="52"/>
      <c r="E10" s="40"/>
      <c r="F10" s="56"/>
      <c r="G10" s="59"/>
      <c r="H10" s="59"/>
      <c r="I10" s="56"/>
      <c r="J10" s="56"/>
      <c r="K10" s="56"/>
      <c r="L10" s="56"/>
      <c r="M10" s="50"/>
    </row>
    <row r="11" spans="1:13" ht="32.1" customHeight="1" x14ac:dyDescent="0.15">
      <c r="A11" s="43"/>
      <c r="B11" s="57"/>
      <c r="C11" s="55"/>
      <c r="D11" s="58"/>
      <c r="E11" s="59"/>
      <c r="F11" s="56"/>
      <c r="G11" s="59"/>
      <c r="H11" s="59"/>
      <c r="I11" s="56"/>
      <c r="J11" s="56"/>
      <c r="K11" s="56"/>
      <c r="L11" s="56"/>
      <c r="M11" s="56"/>
    </row>
    <row r="12" spans="1:13" ht="32.1" customHeight="1" x14ac:dyDescent="0.15">
      <c r="A12" s="43"/>
      <c r="B12" s="51"/>
      <c r="C12" s="53"/>
      <c r="D12" s="52"/>
      <c r="E12" s="40"/>
      <c r="F12" s="50"/>
      <c r="G12" s="40"/>
      <c r="H12" s="40"/>
      <c r="I12" s="50"/>
      <c r="J12" s="50"/>
      <c r="K12" s="50"/>
      <c r="L12" s="50"/>
      <c r="M12" s="50"/>
    </row>
    <row r="13" spans="1:13" ht="32.1" customHeight="1" x14ac:dyDescent="0.15">
      <c r="A13" s="43"/>
      <c r="B13" s="51"/>
      <c r="C13" s="53"/>
      <c r="D13" s="52"/>
      <c r="E13" s="40"/>
      <c r="F13" s="56"/>
      <c r="G13" s="59"/>
      <c r="H13" s="59"/>
      <c r="I13" s="56"/>
      <c r="J13" s="56"/>
      <c r="K13" s="56"/>
      <c r="L13" s="56"/>
      <c r="M13" s="50"/>
    </row>
    <row r="14" spans="1:13" ht="32.1" customHeight="1" x14ac:dyDescent="0.15">
      <c r="A14" s="43"/>
      <c r="B14" s="51"/>
      <c r="C14" s="53"/>
      <c r="D14" s="52"/>
      <c r="E14" s="40"/>
      <c r="F14" s="56"/>
      <c r="G14" s="59"/>
      <c r="H14" s="59"/>
      <c r="I14" s="56"/>
      <c r="J14" s="56"/>
      <c r="K14" s="56"/>
      <c r="L14" s="56"/>
      <c r="M14" s="50"/>
    </row>
    <row r="15" spans="1:13" ht="32.1" customHeight="1" x14ac:dyDescent="0.15">
      <c r="A15" s="43"/>
      <c r="B15" s="51"/>
      <c r="C15" s="53"/>
      <c r="D15" s="52"/>
      <c r="E15" s="40"/>
      <c r="F15" s="56"/>
      <c r="G15" s="59"/>
      <c r="H15" s="59"/>
      <c r="I15" s="56"/>
      <c r="J15" s="56"/>
      <c r="K15" s="56"/>
      <c r="L15" s="56"/>
      <c r="M15" s="50"/>
    </row>
    <row r="16" spans="1:13" ht="32.1" customHeight="1" x14ac:dyDescent="0.15">
      <c r="A16" s="43"/>
      <c r="B16" s="51"/>
      <c r="C16" s="53"/>
      <c r="D16" s="52"/>
      <c r="E16" s="40"/>
      <c r="F16" s="56"/>
      <c r="G16" s="59"/>
      <c r="H16" s="59"/>
      <c r="I16" s="56"/>
      <c r="J16" s="56"/>
      <c r="K16" s="56"/>
      <c r="L16" s="56"/>
      <c r="M16" s="50"/>
    </row>
    <row r="17" spans="1:13" ht="32.1" customHeight="1" x14ac:dyDescent="0.15">
      <c r="A17" s="43"/>
      <c r="B17" s="51"/>
      <c r="C17" s="53"/>
      <c r="D17" s="52"/>
      <c r="E17" s="40"/>
      <c r="F17" s="50"/>
      <c r="G17" s="40"/>
      <c r="H17" s="40"/>
      <c r="I17" s="50"/>
      <c r="J17" s="50"/>
      <c r="K17" s="50"/>
      <c r="L17" s="50"/>
      <c r="M17" s="50"/>
    </row>
    <row r="18" spans="1:13" ht="32.1" customHeight="1" x14ac:dyDescent="0.15">
      <c r="A18" s="43"/>
      <c r="B18" s="51"/>
      <c r="C18" s="53"/>
      <c r="D18" s="52"/>
      <c r="E18" s="40"/>
      <c r="F18" s="50"/>
      <c r="G18" s="40"/>
      <c r="H18" s="40"/>
      <c r="I18" s="50"/>
      <c r="J18" s="50"/>
      <c r="K18" s="50"/>
      <c r="L18" s="50"/>
      <c r="M18" s="50"/>
    </row>
    <row r="19" spans="1:13" ht="32.1" customHeight="1" x14ac:dyDescent="0.15">
      <c r="A19" s="43"/>
      <c r="B19" s="51"/>
      <c r="C19" s="53"/>
      <c r="D19" s="52"/>
      <c r="E19" s="40"/>
      <c r="F19" s="50"/>
      <c r="G19" s="40"/>
      <c r="H19" s="40"/>
      <c r="I19" s="50"/>
      <c r="J19" s="50"/>
      <c r="K19" s="50"/>
      <c r="L19" s="50"/>
      <c r="M19" s="50"/>
    </row>
    <row r="20" spans="1:13" ht="32.1" customHeight="1" x14ac:dyDescent="0.15">
      <c r="A20" s="43"/>
      <c r="B20" s="51"/>
      <c r="C20" s="53"/>
      <c r="D20" s="52"/>
      <c r="E20" s="40"/>
      <c r="F20" s="50"/>
      <c r="G20" s="40"/>
      <c r="H20" s="40"/>
      <c r="I20" s="50"/>
      <c r="J20" s="50"/>
      <c r="K20" s="50"/>
      <c r="L20" s="50"/>
      <c r="M20" s="50"/>
    </row>
    <row r="21" spans="1:13" ht="32.1" customHeight="1" x14ac:dyDescent="0.15">
      <c r="A21" s="43"/>
      <c r="B21" s="51"/>
      <c r="C21" s="53"/>
      <c r="D21" s="52"/>
      <c r="E21" s="40"/>
      <c r="F21" s="50"/>
      <c r="G21" s="40"/>
      <c r="H21" s="40"/>
      <c r="I21" s="50"/>
      <c r="J21" s="50"/>
      <c r="K21" s="50"/>
      <c r="L21" s="50"/>
      <c r="M21" s="50"/>
    </row>
    <row r="22" spans="1:13" ht="32.1" customHeight="1" x14ac:dyDescent="0.15">
      <c r="A22" s="43"/>
      <c r="B22" s="51"/>
      <c r="C22" s="53"/>
      <c r="D22" s="52"/>
      <c r="E22" s="40"/>
      <c r="F22" s="50"/>
      <c r="G22" s="40"/>
      <c r="H22" s="40"/>
      <c r="I22" s="50"/>
      <c r="J22" s="50"/>
      <c r="K22" s="50"/>
      <c r="L22" s="50"/>
      <c r="M22" s="50"/>
    </row>
    <row r="23" spans="1:13" ht="32.1" customHeight="1" x14ac:dyDescent="0.15">
      <c r="A23" s="43"/>
      <c r="B23" s="51"/>
      <c r="C23" s="53"/>
      <c r="D23" s="52"/>
      <c r="E23" s="40"/>
      <c r="F23" s="50"/>
      <c r="G23" s="40"/>
      <c r="H23" s="40"/>
      <c r="I23" s="50"/>
      <c r="J23" s="50"/>
      <c r="K23" s="50"/>
      <c r="L23" s="50"/>
      <c r="M23" s="50"/>
    </row>
    <row r="24" spans="1:13" ht="32.1" customHeight="1" x14ac:dyDescent="0.15">
      <c r="A24" s="43"/>
      <c r="B24" s="51"/>
      <c r="C24" s="53"/>
      <c r="D24" s="52"/>
      <c r="E24" s="40"/>
      <c r="F24" s="50"/>
      <c r="G24" s="40"/>
      <c r="H24" s="40"/>
      <c r="I24" s="50"/>
      <c r="J24" s="50"/>
      <c r="K24" s="50"/>
      <c r="L24" s="50"/>
      <c r="M24" s="50"/>
    </row>
    <row r="25" spans="1:13" ht="32.1" customHeight="1" x14ac:dyDescent="0.15">
      <c r="A25" s="62" t="s">
        <v>51</v>
      </c>
      <c r="B25" s="63"/>
      <c r="C25" s="62"/>
      <c r="D25" s="64"/>
      <c r="E25" s="65"/>
      <c r="F25" s="66">
        <f>SUM(F6:F8)</f>
        <v>0</v>
      </c>
      <c r="G25" s="65"/>
      <c r="H25" s="66">
        <f>SUM(H6:H8)</f>
        <v>0</v>
      </c>
      <c r="I25" s="66"/>
      <c r="J25" s="66">
        <f>SUM(J6:J8)</f>
        <v>0</v>
      </c>
      <c r="K25" s="66"/>
      <c r="L25" s="66">
        <f>F25+H25+J25</f>
        <v>0</v>
      </c>
      <c r="M25" s="66"/>
    </row>
    <row r="26" spans="1:13" ht="30" customHeight="1" x14ac:dyDescent="0.15">
      <c r="A26" s="70" t="s">
        <v>52</v>
      </c>
      <c r="B26" s="61"/>
      <c r="C26" s="60"/>
      <c r="D26" s="58"/>
      <c r="E26" s="68"/>
      <c r="F26" s="69"/>
      <c r="G26" s="68"/>
      <c r="H26" s="69"/>
      <c r="I26" s="69"/>
      <c r="J26" s="69"/>
      <c r="K26" s="69"/>
      <c r="L26" s="69"/>
      <c r="M26" s="69"/>
    </row>
    <row r="27" spans="1:13" ht="30" customHeight="1" x14ac:dyDescent="0.15">
      <c r="A27" s="71" t="s">
        <v>53</v>
      </c>
      <c r="B27" s="51" t="s">
        <v>62</v>
      </c>
      <c r="C27" s="53" t="s">
        <v>61</v>
      </c>
      <c r="D27" s="52">
        <v>3</v>
      </c>
      <c r="E27" s="40">
        <v>0</v>
      </c>
      <c r="F27" s="50">
        <f t="shared" ref="F27" si="0">INT(D27*E27)</f>
        <v>0</v>
      </c>
      <c r="G27" s="40"/>
      <c r="H27" s="40"/>
      <c r="I27" s="50"/>
      <c r="J27" s="50"/>
      <c r="K27" s="50">
        <f t="shared" ref="K27" si="1">E27+G27+I27</f>
        <v>0</v>
      </c>
      <c r="L27" s="50">
        <f t="shared" ref="L27" si="2">F27+H27+J27</f>
        <v>0</v>
      </c>
      <c r="M27" s="50" t="s">
        <v>60</v>
      </c>
    </row>
    <row r="28" spans="1:13" ht="30" customHeight="1" x14ac:dyDescent="0.15">
      <c r="A28" s="42" t="s">
        <v>54</v>
      </c>
      <c r="B28" s="51" t="s">
        <v>59</v>
      </c>
      <c r="C28" s="53"/>
      <c r="D28" s="52">
        <v>3</v>
      </c>
      <c r="E28" s="40"/>
      <c r="F28" s="50"/>
      <c r="G28" s="40"/>
      <c r="H28" s="40"/>
      <c r="I28" s="50"/>
      <c r="J28" s="50"/>
      <c r="K28" s="50"/>
      <c r="L28" s="50"/>
      <c r="M28" s="50"/>
    </row>
    <row r="29" spans="1:13" ht="30" customHeight="1" x14ac:dyDescent="0.15">
      <c r="A29" s="42" t="s">
        <v>55</v>
      </c>
      <c r="B29" s="51" t="s">
        <v>56</v>
      </c>
      <c r="C29" s="53"/>
      <c r="D29" s="52">
        <v>3</v>
      </c>
      <c r="E29" s="40"/>
      <c r="F29" s="50"/>
      <c r="G29" s="40"/>
      <c r="H29" s="40"/>
      <c r="I29" s="50"/>
      <c r="J29" s="50"/>
      <c r="K29" s="50"/>
      <c r="L29" s="50"/>
      <c r="M29" s="50"/>
    </row>
    <row r="30" spans="1:13" ht="30" customHeight="1" x14ac:dyDescent="0.15">
      <c r="A30" s="42" t="s">
        <v>57</v>
      </c>
      <c r="B30" s="51" t="s">
        <v>58</v>
      </c>
      <c r="C30" s="53"/>
      <c r="D30" s="52">
        <v>3</v>
      </c>
      <c r="E30" s="40"/>
      <c r="F30" s="50"/>
      <c r="G30" s="40"/>
      <c r="H30" s="40"/>
      <c r="I30" s="50"/>
      <c r="J30" s="50"/>
      <c r="K30" s="50"/>
      <c r="L30" s="50"/>
      <c r="M30" s="50"/>
    </row>
    <row r="31" spans="1:13" ht="30" customHeight="1" x14ac:dyDescent="0.15">
      <c r="A31" s="42" t="s">
        <v>127</v>
      </c>
      <c r="B31" s="51" t="s">
        <v>123</v>
      </c>
      <c r="C31" s="53" t="s">
        <v>61</v>
      </c>
      <c r="D31" s="52">
        <v>1</v>
      </c>
      <c r="E31" s="40">
        <v>0</v>
      </c>
      <c r="F31" s="50">
        <f t="shared" ref="F31:F39" si="3">INT(D31*E31)</f>
        <v>0</v>
      </c>
      <c r="G31" s="40"/>
      <c r="H31" s="40"/>
      <c r="I31" s="50"/>
      <c r="J31" s="50"/>
      <c r="K31" s="50">
        <f t="shared" ref="K31:K39" si="4">E31+G31+I31</f>
        <v>0</v>
      </c>
      <c r="L31" s="50">
        <f t="shared" ref="L31:L53" si="5">F31+H31+J31</f>
        <v>0</v>
      </c>
      <c r="M31" s="50" t="s">
        <v>124</v>
      </c>
    </row>
    <row r="32" spans="1:13" ht="30" customHeight="1" x14ac:dyDescent="0.15">
      <c r="A32" s="42" t="s">
        <v>126</v>
      </c>
      <c r="B32" s="51" t="s">
        <v>125</v>
      </c>
      <c r="C32" s="53"/>
      <c r="D32" s="52">
        <v>2</v>
      </c>
      <c r="E32" s="40"/>
      <c r="F32" s="50"/>
      <c r="G32" s="40"/>
      <c r="H32" s="40"/>
      <c r="I32" s="50"/>
      <c r="J32" s="50"/>
      <c r="K32" s="50"/>
      <c r="L32" s="50"/>
      <c r="M32" s="50"/>
    </row>
    <row r="33" spans="1:13" ht="30" customHeight="1" x14ac:dyDescent="0.15">
      <c r="A33" s="42" t="s">
        <v>140</v>
      </c>
      <c r="B33" s="51" t="s">
        <v>139</v>
      </c>
      <c r="C33" s="53" t="s">
        <v>43</v>
      </c>
      <c r="D33" s="52">
        <v>3</v>
      </c>
      <c r="E33" s="40">
        <v>0</v>
      </c>
      <c r="F33" s="50">
        <f t="shared" si="3"/>
        <v>0</v>
      </c>
      <c r="G33" s="40"/>
      <c r="H33" s="40"/>
      <c r="I33" s="50"/>
      <c r="J33" s="50"/>
      <c r="K33" s="50">
        <f t="shared" ref="K33" si="6">E33+G33+I33</f>
        <v>0</v>
      </c>
      <c r="L33" s="50">
        <f t="shared" ref="L33" si="7">F33+H33+J33</f>
        <v>0</v>
      </c>
      <c r="M33" s="50"/>
    </row>
    <row r="34" spans="1:13" ht="30" customHeight="1" x14ac:dyDescent="0.15">
      <c r="A34" s="42" t="s">
        <v>64</v>
      </c>
      <c r="B34" s="51" t="s">
        <v>65</v>
      </c>
      <c r="C34" s="53" t="s">
        <v>66</v>
      </c>
      <c r="D34" s="52">
        <v>10</v>
      </c>
      <c r="E34" s="40">
        <v>0</v>
      </c>
      <c r="F34" s="50">
        <f t="shared" si="3"/>
        <v>0</v>
      </c>
      <c r="G34" s="40"/>
      <c r="H34" s="40"/>
      <c r="I34" s="50"/>
      <c r="J34" s="50"/>
      <c r="K34" s="50">
        <f t="shared" si="4"/>
        <v>0</v>
      </c>
      <c r="L34" s="50">
        <f t="shared" si="5"/>
        <v>0</v>
      </c>
      <c r="M34" s="50"/>
    </row>
    <row r="35" spans="1:13" ht="30" customHeight="1" x14ac:dyDescent="0.15">
      <c r="A35" s="42" t="s">
        <v>67</v>
      </c>
      <c r="B35" s="51" t="s">
        <v>65</v>
      </c>
      <c r="C35" s="53" t="s">
        <v>63</v>
      </c>
      <c r="D35" s="52">
        <v>6</v>
      </c>
      <c r="E35" s="40">
        <v>0</v>
      </c>
      <c r="F35" s="50">
        <f t="shared" si="3"/>
        <v>0</v>
      </c>
      <c r="G35" s="40"/>
      <c r="H35" s="40"/>
      <c r="I35" s="50"/>
      <c r="J35" s="50"/>
      <c r="K35" s="50">
        <f t="shared" si="4"/>
        <v>0</v>
      </c>
      <c r="L35" s="50">
        <f t="shared" si="5"/>
        <v>0</v>
      </c>
      <c r="M35" s="50"/>
    </row>
    <row r="36" spans="1:13" ht="30" customHeight="1" x14ac:dyDescent="0.15">
      <c r="A36" s="42" t="s">
        <v>68</v>
      </c>
      <c r="B36" s="51" t="s">
        <v>65</v>
      </c>
      <c r="C36" s="53" t="s">
        <v>63</v>
      </c>
      <c r="D36" s="52">
        <v>6</v>
      </c>
      <c r="E36" s="40">
        <v>0</v>
      </c>
      <c r="F36" s="50">
        <f t="shared" ref="F36" si="8">INT(D36*E36)</f>
        <v>0</v>
      </c>
      <c r="G36" s="40"/>
      <c r="H36" s="40"/>
      <c r="I36" s="50"/>
      <c r="J36" s="50"/>
      <c r="K36" s="50">
        <f t="shared" ref="K36" si="9">E36+G36+I36</f>
        <v>0</v>
      </c>
      <c r="L36" s="50">
        <f t="shared" ref="L36" si="10">F36+H36+J36</f>
        <v>0</v>
      </c>
      <c r="M36" s="50"/>
    </row>
    <row r="37" spans="1:13" ht="30" customHeight="1" x14ac:dyDescent="0.15">
      <c r="A37" s="42" t="s">
        <v>69</v>
      </c>
      <c r="B37" s="51" t="s">
        <v>70</v>
      </c>
      <c r="C37" s="53" t="s">
        <v>63</v>
      </c>
      <c r="D37" s="52">
        <v>24</v>
      </c>
      <c r="E37" s="40">
        <v>0</v>
      </c>
      <c r="F37" s="50">
        <f t="shared" si="3"/>
        <v>0</v>
      </c>
      <c r="G37" s="40"/>
      <c r="H37" s="40"/>
      <c r="I37" s="50"/>
      <c r="J37" s="50"/>
      <c r="K37" s="50">
        <f t="shared" si="4"/>
        <v>0</v>
      </c>
      <c r="L37" s="50">
        <f t="shared" si="5"/>
        <v>0</v>
      </c>
      <c r="M37" s="50"/>
    </row>
    <row r="38" spans="1:13" ht="30" customHeight="1" x14ac:dyDescent="0.15">
      <c r="A38" s="42" t="s">
        <v>71</v>
      </c>
      <c r="B38" s="51" t="s">
        <v>65</v>
      </c>
      <c r="C38" s="53" t="s">
        <v>63</v>
      </c>
      <c r="D38" s="52">
        <v>6</v>
      </c>
      <c r="E38" s="40">
        <v>0</v>
      </c>
      <c r="F38" s="50">
        <f t="shared" si="3"/>
        <v>0</v>
      </c>
      <c r="G38" s="40"/>
      <c r="H38" s="40"/>
      <c r="I38" s="50"/>
      <c r="J38" s="50"/>
      <c r="K38" s="50">
        <f t="shared" si="4"/>
        <v>0</v>
      </c>
      <c r="L38" s="50">
        <f t="shared" si="5"/>
        <v>0</v>
      </c>
      <c r="M38" s="50"/>
    </row>
    <row r="39" spans="1:13" ht="30" customHeight="1" x14ac:dyDescent="0.15">
      <c r="A39" s="42" t="s">
        <v>72</v>
      </c>
      <c r="B39" s="51" t="s">
        <v>73</v>
      </c>
      <c r="C39" s="53" t="s">
        <v>66</v>
      </c>
      <c r="D39" s="52">
        <v>6</v>
      </c>
      <c r="E39" s="40">
        <v>0</v>
      </c>
      <c r="F39" s="50">
        <f t="shared" si="3"/>
        <v>0</v>
      </c>
      <c r="G39" s="40"/>
      <c r="H39" s="40"/>
      <c r="I39" s="50"/>
      <c r="J39" s="50"/>
      <c r="K39" s="50">
        <f t="shared" si="4"/>
        <v>0</v>
      </c>
      <c r="L39" s="50">
        <f t="shared" si="5"/>
        <v>0</v>
      </c>
      <c r="M39" s="50"/>
    </row>
    <row r="40" spans="1:13" ht="30" customHeight="1" x14ac:dyDescent="0.15">
      <c r="A40" s="42" t="s">
        <v>74</v>
      </c>
      <c r="B40" s="51"/>
      <c r="C40" s="53" t="s">
        <v>63</v>
      </c>
      <c r="D40" s="52">
        <v>8</v>
      </c>
      <c r="E40" s="40">
        <v>0</v>
      </c>
      <c r="F40" s="50">
        <f>INT(D40*E40)</f>
        <v>0</v>
      </c>
      <c r="G40" s="40"/>
      <c r="H40" s="50"/>
      <c r="I40" s="50"/>
      <c r="J40" s="50"/>
      <c r="K40" s="50">
        <f>E40+G40+I40</f>
        <v>0</v>
      </c>
      <c r="L40" s="50">
        <f t="shared" si="5"/>
        <v>0</v>
      </c>
      <c r="M40" s="50"/>
    </row>
    <row r="41" spans="1:13" ht="30" customHeight="1" x14ac:dyDescent="0.15">
      <c r="A41" s="42" t="s">
        <v>75</v>
      </c>
      <c r="B41" s="51" t="s">
        <v>77</v>
      </c>
      <c r="C41" s="53" t="s">
        <v>66</v>
      </c>
      <c r="D41" s="52">
        <v>50</v>
      </c>
      <c r="E41" s="40">
        <v>0</v>
      </c>
      <c r="F41" s="50">
        <f t="shared" ref="F41:F68" si="11">INT(D41*E41)</f>
        <v>0</v>
      </c>
      <c r="G41" s="40"/>
      <c r="H41" s="50"/>
      <c r="I41" s="50"/>
      <c r="J41" s="50"/>
      <c r="K41" s="50">
        <f t="shared" ref="K41:K53" si="12">E41+G41+I41</f>
        <v>0</v>
      </c>
      <c r="L41" s="50">
        <f t="shared" si="5"/>
        <v>0</v>
      </c>
      <c r="M41" s="50"/>
    </row>
    <row r="42" spans="1:13" ht="30" customHeight="1" x14ac:dyDescent="0.15">
      <c r="A42" s="42" t="s">
        <v>78</v>
      </c>
      <c r="B42" s="51" t="s">
        <v>77</v>
      </c>
      <c r="C42" s="53" t="s">
        <v>63</v>
      </c>
      <c r="D42" s="52">
        <v>12</v>
      </c>
      <c r="E42" s="40">
        <v>0</v>
      </c>
      <c r="F42" s="50">
        <f t="shared" si="11"/>
        <v>0</v>
      </c>
      <c r="G42" s="40"/>
      <c r="H42" s="50"/>
      <c r="I42" s="50"/>
      <c r="J42" s="50"/>
      <c r="K42" s="50">
        <f t="shared" si="12"/>
        <v>0</v>
      </c>
      <c r="L42" s="50">
        <f t="shared" ref="L42:L45" si="13">F42+H42+J42</f>
        <v>0</v>
      </c>
      <c r="M42" s="50"/>
    </row>
    <row r="43" spans="1:13" ht="30" customHeight="1" x14ac:dyDescent="0.15">
      <c r="A43" s="42" t="s">
        <v>80</v>
      </c>
      <c r="B43" s="51" t="s">
        <v>77</v>
      </c>
      <c r="C43" s="53" t="s">
        <v>63</v>
      </c>
      <c r="D43" s="52">
        <v>6</v>
      </c>
      <c r="E43" s="40">
        <v>0</v>
      </c>
      <c r="F43" s="50">
        <f t="shared" si="11"/>
        <v>0</v>
      </c>
      <c r="G43" s="40"/>
      <c r="H43" s="50"/>
      <c r="I43" s="50"/>
      <c r="J43" s="50"/>
      <c r="K43" s="50">
        <f t="shared" ref="K43:K45" si="14">E43+G43+I43</f>
        <v>0</v>
      </c>
      <c r="L43" s="50">
        <f t="shared" si="13"/>
        <v>0</v>
      </c>
      <c r="M43" s="50"/>
    </row>
    <row r="44" spans="1:13" ht="30" customHeight="1" x14ac:dyDescent="0.15">
      <c r="A44" s="42" t="s">
        <v>80</v>
      </c>
      <c r="B44" s="51" t="s">
        <v>81</v>
      </c>
      <c r="C44" s="53" t="s">
        <v>63</v>
      </c>
      <c r="D44" s="52">
        <v>3</v>
      </c>
      <c r="E44" s="40">
        <v>0</v>
      </c>
      <c r="F44" s="50">
        <f t="shared" si="11"/>
        <v>0</v>
      </c>
      <c r="G44" s="40"/>
      <c r="H44" s="50"/>
      <c r="I44" s="50"/>
      <c r="J44" s="50"/>
      <c r="K44" s="50">
        <f t="shared" si="14"/>
        <v>0</v>
      </c>
      <c r="L44" s="50">
        <f t="shared" si="13"/>
        <v>0</v>
      </c>
      <c r="M44" s="50"/>
    </row>
    <row r="45" spans="1:13" ht="30" customHeight="1" x14ac:dyDescent="0.15">
      <c r="A45" s="42" t="s">
        <v>82</v>
      </c>
      <c r="B45" s="51" t="s">
        <v>83</v>
      </c>
      <c r="C45" s="53" t="s">
        <v>63</v>
      </c>
      <c r="D45" s="52">
        <v>3</v>
      </c>
      <c r="E45" s="40">
        <v>0</v>
      </c>
      <c r="F45" s="50">
        <f t="shared" si="11"/>
        <v>0</v>
      </c>
      <c r="G45" s="40"/>
      <c r="H45" s="50"/>
      <c r="I45" s="50"/>
      <c r="J45" s="50"/>
      <c r="K45" s="50">
        <f t="shared" si="14"/>
        <v>0</v>
      </c>
      <c r="L45" s="50">
        <f t="shared" si="13"/>
        <v>0</v>
      </c>
      <c r="M45" s="50"/>
    </row>
    <row r="46" spans="1:13" ht="30" customHeight="1" x14ac:dyDescent="0.15">
      <c r="A46" s="42" t="s">
        <v>84</v>
      </c>
      <c r="B46" s="51" t="s">
        <v>77</v>
      </c>
      <c r="C46" s="53" t="s">
        <v>63</v>
      </c>
      <c r="D46" s="52">
        <v>12</v>
      </c>
      <c r="E46" s="40">
        <v>0</v>
      </c>
      <c r="F46" s="50">
        <f t="shared" si="11"/>
        <v>0</v>
      </c>
      <c r="G46" s="40"/>
      <c r="H46" s="50"/>
      <c r="I46" s="50"/>
      <c r="J46" s="50"/>
      <c r="K46" s="50">
        <f t="shared" si="12"/>
        <v>0</v>
      </c>
      <c r="L46" s="50">
        <f t="shared" si="5"/>
        <v>0</v>
      </c>
      <c r="M46" s="50"/>
    </row>
    <row r="47" spans="1:13" ht="30" customHeight="1" x14ac:dyDescent="0.15">
      <c r="A47" s="42" t="s">
        <v>85</v>
      </c>
      <c r="B47" s="51" t="s">
        <v>86</v>
      </c>
      <c r="C47" s="53" t="s">
        <v>63</v>
      </c>
      <c r="D47" s="52">
        <v>3</v>
      </c>
      <c r="E47" s="40">
        <v>0</v>
      </c>
      <c r="F47" s="50">
        <f t="shared" si="11"/>
        <v>0</v>
      </c>
      <c r="G47" s="40"/>
      <c r="H47" s="50"/>
      <c r="I47" s="50"/>
      <c r="J47" s="50"/>
      <c r="K47" s="50">
        <f t="shared" si="12"/>
        <v>0</v>
      </c>
      <c r="L47" s="50">
        <f t="shared" si="5"/>
        <v>0</v>
      </c>
      <c r="M47" s="50"/>
    </row>
    <row r="48" spans="1:13" ht="30" customHeight="1" x14ac:dyDescent="0.15">
      <c r="A48" s="42" t="s">
        <v>85</v>
      </c>
      <c r="B48" s="51" t="s">
        <v>87</v>
      </c>
      <c r="C48" s="53" t="s">
        <v>63</v>
      </c>
      <c r="D48" s="52">
        <v>3</v>
      </c>
      <c r="E48" s="40">
        <v>0</v>
      </c>
      <c r="F48" s="50">
        <f t="shared" si="11"/>
        <v>0</v>
      </c>
      <c r="G48" s="40"/>
      <c r="H48" s="40"/>
      <c r="I48" s="50"/>
      <c r="J48" s="50"/>
      <c r="K48" s="50">
        <f t="shared" si="12"/>
        <v>0</v>
      </c>
      <c r="L48" s="50">
        <f t="shared" si="5"/>
        <v>0</v>
      </c>
      <c r="M48" s="50"/>
    </row>
    <row r="49" spans="1:13" ht="30" customHeight="1" x14ac:dyDescent="0.15">
      <c r="A49" s="42" t="s">
        <v>89</v>
      </c>
      <c r="B49" s="51" t="s">
        <v>77</v>
      </c>
      <c r="C49" s="53" t="s">
        <v>63</v>
      </c>
      <c r="D49" s="52">
        <v>3</v>
      </c>
      <c r="E49" s="40">
        <v>0</v>
      </c>
      <c r="F49" s="50">
        <f t="shared" si="11"/>
        <v>0</v>
      </c>
      <c r="G49" s="40"/>
      <c r="H49" s="40"/>
      <c r="I49" s="50"/>
      <c r="J49" s="50"/>
      <c r="K49" s="50">
        <f t="shared" si="12"/>
        <v>0</v>
      </c>
      <c r="L49" s="50">
        <f t="shared" si="5"/>
        <v>0</v>
      </c>
      <c r="M49" s="50"/>
    </row>
    <row r="50" spans="1:13" ht="30" customHeight="1" x14ac:dyDescent="0.15">
      <c r="A50" s="42" t="s">
        <v>90</v>
      </c>
      <c r="B50" s="51" t="s">
        <v>91</v>
      </c>
      <c r="C50" s="53" t="s">
        <v>63</v>
      </c>
      <c r="D50" s="52">
        <v>3</v>
      </c>
      <c r="E50" s="40">
        <v>0</v>
      </c>
      <c r="F50" s="50">
        <f t="shared" si="11"/>
        <v>0</v>
      </c>
      <c r="G50" s="40"/>
      <c r="H50" s="50"/>
      <c r="I50" s="50"/>
      <c r="J50" s="50"/>
      <c r="K50" s="50">
        <f t="shared" si="12"/>
        <v>0</v>
      </c>
      <c r="L50" s="50">
        <f t="shared" si="5"/>
        <v>0</v>
      </c>
      <c r="M50" s="50"/>
    </row>
    <row r="51" spans="1:13" ht="30" customHeight="1" x14ac:dyDescent="0.15">
      <c r="A51" s="42" t="s">
        <v>72</v>
      </c>
      <c r="B51" s="51" t="s">
        <v>93</v>
      </c>
      <c r="C51" s="53" t="s">
        <v>66</v>
      </c>
      <c r="D51" s="52">
        <v>40</v>
      </c>
      <c r="E51" s="40">
        <v>0</v>
      </c>
      <c r="F51" s="50">
        <f t="shared" si="11"/>
        <v>0</v>
      </c>
      <c r="G51" s="40"/>
      <c r="H51" s="50"/>
      <c r="I51" s="50"/>
      <c r="J51" s="50"/>
      <c r="K51" s="50">
        <f t="shared" si="12"/>
        <v>0</v>
      </c>
      <c r="L51" s="50">
        <f t="shared" si="5"/>
        <v>0</v>
      </c>
      <c r="M51" s="50"/>
    </row>
    <row r="52" spans="1:13" ht="30" customHeight="1" x14ac:dyDescent="0.15">
      <c r="A52" s="42" t="s">
        <v>74</v>
      </c>
      <c r="B52" s="51"/>
      <c r="C52" s="53" t="s">
        <v>63</v>
      </c>
      <c r="D52" s="52">
        <v>20</v>
      </c>
      <c r="E52" s="40">
        <v>0</v>
      </c>
      <c r="F52" s="50">
        <f t="shared" si="11"/>
        <v>0</v>
      </c>
      <c r="G52" s="40"/>
      <c r="H52" s="50"/>
      <c r="I52" s="50"/>
      <c r="J52" s="50"/>
      <c r="K52" s="50">
        <f t="shared" si="12"/>
        <v>0</v>
      </c>
      <c r="L52" s="50">
        <f t="shared" si="5"/>
        <v>0</v>
      </c>
      <c r="M52" s="50"/>
    </row>
    <row r="53" spans="1:13" ht="30" customHeight="1" x14ac:dyDescent="0.15">
      <c r="A53" s="42" t="s">
        <v>94</v>
      </c>
      <c r="B53" s="51" t="s">
        <v>96</v>
      </c>
      <c r="C53" s="53" t="s">
        <v>66</v>
      </c>
      <c r="D53" s="52">
        <v>3</v>
      </c>
      <c r="E53" s="40">
        <v>0</v>
      </c>
      <c r="F53" s="50">
        <f t="shared" si="11"/>
        <v>0</v>
      </c>
      <c r="G53" s="40"/>
      <c r="H53" s="50"/>
      <c r="I53" s="50"/>
      <c r="J53" s="50"/>
      <c r="K53" s="50">
        <f t="shared" si="12"/>
        <v>0</v>
      </c>
      <c r="L53" s="50">
        <f t="shared" si="5"/>
        <v>0</v>
      </c>
      <c r="M53" s="50"/>
    </row>
    <row r="54" spans="1:13" ht="30" customHeight="1" x14ac:dyDescent="0.15">
      <c r="A54" s="42" t="s">
        <v>97</v>
      </c>
      <c r="B54" s="51" t="s">
        <v>95</v>
      </c>
      <c r="C54" s="53" t="s">
        <v>43</v>
      </c>
      <c r="D54" s="52">
        <v>6</v>
      </c>
      <c r="E54" s="40">
        <v>0</v>
      </c>
      <c r="F54" s="50">
        <f t="shared" si="11"/>
        <v>0</v>
      </c>
      <c r="G54" s="40"/>
      <c r="H54" s="50"/>
      <c r="I54" s="50"/>
      <c r="J54" s="50"/>
      <c r="K54" s="50">
        <f t="shared" ref="K54:K67" si="15">E54+G54+I54</f>
        <v>0</v>
      </c>
      <c r="L54" s="50">
        <f t="shared" ref="L54:L71" si="16">F54+H54+J54</f>
        <v>0</v>
      </c>
      <c r="M54" s="50"/>
    </row>
    <row r="55" spans="1:13" ht="30" customHeight="1" x14ac:dyDescent="0.15">
      <c r="A55" s="42" t="s">
        <v>79</v>
      </c>
      <c r="B55" s="51" t="s">
        <v>95</v>
      </c>
      <c r="C55" s="53" t="s">
        <v>43</v>
      </c>
      <c r="D55" s="52">
        <v>6</v>
      </c>
      <c r="E55" s="40">
        <v>0</v>
      </c>
      <c r="F55" s="50">
        <f t="shared" si="11"/>
        <v>0</v>
      </c>
      <c r="G55" s="40"/>
      <c r="H55" s="50"/>
      <c r="I55" s="50"/>
      <c r="J55" s="50"/>
      <c r="K55" s="50">
        <f t="shared" si="15"/>
        <v>0</v>
      </c>
      <c r="L55" s="50">
        <f t="shared" si="16"/>
        <v>0</v>
      </c>
      <c r="M55" s="50"/>
    </row>
    <row r="56" spans="1:13" ht="30" customHeight="1" x14ac:dyDescent="0.15">
      <c r="A56" s="42" t="s">
        <v>98</v>
      </c>
      <c r="B56" s="51" t="s">
        <v>95</v>
      </c>
      <c r="C56" s="53" t="s">
        <v>43</v>
      </c>
      <c r="D56" s="52">
        <v>3</v>
      </c>
      <c r="E56" s="40">
        <v>0</v>
      </c>
      <c r="F56" s="50">
        <f t="shared" si="11"/>
        <v>0</v>
      </c>
      <c r="G56" s="40"/>
      <c r="H56" s="50"/>
      <c r="I56" s="50"/>
      <c r="J56" s="50"/>
      <c r="K56" s="50">
        <f t="shared" si="15"/>
        <v>0</v>
      </c>
      <c r="L56" s="50">
        <f t="shared" si="16"/>
        <v>0</v>
      </c>
      <c r="M56" s="50"/>
    </row>
    <row r="57" spans="1:13" ht="30" customHeight="1" x14ac:dyDescent="0.15">
      <c r="A57" s="42" t="s">
        <v>88</v>
      </c>
      <c r="B57" s="51" t="s">
        <v>95</v>
      </c>
      <c r="C57" s="53" t="s">
        <v>43</v>
      </c>
      <c r="D57" s="52">
        <v>3</v>
      </c>
      <c r="E57" s="40">
        <v>0</v>
      </c>
      <c r="F57" s="50">
        <f t="shared" si="11"/>
        <v>0</v>
      </c>
      <c r="G57" s="40"/>
      <c r="H57" s="50"/>
      <c r="I57" s="50"/>
      <c r="J57" s="50"/>
      <c r="K57" s="50">
        <f t="shared" si="15"/>
        <v>0</v>
      </c>
      <c r="L57" s="50">
        <f t="shared" si="16"/>
        <v>0</v>
      </c>
      <c r="M57" s="50"/>
    </row>
    <row r="58" spans="1:13" ht="30" customHeight="1" x14ac:dyDescent="0.15">
      <c r="A58" s="42" t="s">
        <v>99</v>
      </c>
      <c r="B58" s="51" t="s">
        <v>76</v>
      </c>
      <c r="C58" s="53" t="s">
        <v>44</v>
      </c>
      <c r="D58" s="52">
        <v>15</v>
      </c>
      <c r="E58" s="40">
        <v>0</v>
      </c>
      <c r="F58" s="50">
        <f t="shared" si="11"/>
        <v>0</v>
      </c>
      <c r="G58" s="40"/>
      <c r="H58" s="50"/>
      <c r="I58" s="50"/>
      <c r="J58" s="50"/>
      <c r="K58" s="50">
        <f t="shared" si="15"/>
        <v>0</v>
      </c>
      <c r="L58" s="50">
        <f t="shared" si="16"/>
        <v>0</v>
      </c>
      <c r="M58" s="50"/>
    </row>
    <row r="59" spans="1:13" ht="30" customHeight="1" x14ac:dyDescent="0.15">
      <c r="A59" s="42" t="s">
        <v>99</v>
      </c>
      <c r="B59" s="51" t="s">
        <v>100</v>
      </c>
      <c r="C59" s="53" t="s">
        <v>44</v>
      </c>
      <c r="D59" s="52">
        <v>10</v>
      </c>
      <c r="E59" s="40">
        <v>0</v>
      </c>
      <c r="F59" s="50">
        <f t="shared" si="11"/>
        <v>0</v>
      </c>
      <c r="G59" s="40"/>
      <c r="H59" s="50"/>
      <c r="I59" s="50"/>
      <c r="J59" s="50"/>
      <c r="K59" s="50">
        <f t="shared" si="15"/>
        <v>0</v>
      </c>
      <c r="L59" s="50">
        <f t="shared" si="16"/>
        <v>0</v>
      </c>
      <c r="M59" s="50"/>
    </row>
    <row r="60" spans="1:13" ht="30" customHeight="1" x14ac:dyDescent="0.15">
      <c r="A60" s="42" t="s">
        <v>101</v>
      </c>
      <c r="B60" s="51" t="s">
        <v>76</v>
      </c>
      <c r="C60" s="53" t="s">
        <v>43</v>
      </c>
      <c r="D60" s="52">
        <v>6</v>
      </c>
      <c r="E60" s="40">
        <v>0</v>
      </c>
      <c r="F60" s="50">
        <f t="shared" si="11"/>
        <v>0</v>
      </c>
      <c r="G60" s="40"/>
      <c r="H60" s="50"/>
      <c r="I60" s="50"/>
      <c r="J60" s="50"/>
      <c r="K60" s="50">
        <f t="shared" si="15"/>
        <v>0</v>
      </c>
      <c r="L60" s="50">
        <f t="shared" si="16"/>
        <v>0</v>
      </c>
      <c r="M60" s="50"/>
    </row>
    <row r="61" spans="1:13" ht="30" customHeight="1" x14ac:dyDescent="0.15">
      <c r="A61" s="42" t="s">
        <v>101</v>
      </c>
      <c r="B61" s="51" t="s">
        <v>100</v>
      </c>
      <c r="C61" s="53" t="s">
        <v>43</v>
      </c>
      <c r="D61" s="52">
        <v>3</v>
      </c>
      <c r="E61" s="40">
        <v>0</v>
      </c>
      <c r="F61" s="50">
        <f t="shared" si="11"/>
        <v>0</v>
      </c>
      <c r="G61" s="40"/>
      <c r="H61" s="50"/>
      <c r="I61" s="50"/>
      <c r="J61" s="50"/>
      <c r="K61" s="50">
        <f t="shared" si="15"/>
        <v>0</v>
      </c>
      <c r="L61" s="50">
        <f t="shared" si="16"/>
        <v>0</v>
      </c>
      <c r="M61" s="50"/>
    </row>
    <row r="62" spans="1:13" ht="30" customHeight="1" x14ac:dyDescent="0.15">
      <c r="A62" s="42" t="s">
        <v>135</v>
      </c>
      <c r="B62" s="51" t="s">
        <v>76</v>
      </c>
      <c r="C62" s="53" t="s">
        <v>43</v>
      </c>
      <c r="D62" s="52">
        <v>6</v>
      </c>
      <c r="E62" s="40">
        <v>0</v>
      </c>
      <c r="F62" s="50">
        <f t="shared" si="11"/>
        <v>0</v>
      </c>
      <c r="G62" s="40"/>
      <c r="H62" s="50"/>
      <c r="I62" s="50"/>
      <c r="J62" s="50"/>
      <c r="K62" s="50">
        <f t="shared" si="15"/>
        <v>0</v>
      </c>
      <c r="L62" s="50">
        <f t="shared" si="16"/>
        <v>0</v>
      </c>
      <c r="M62" s="50"/>
    </row>
    <row r="63" spans="1:13" ht="30" customHeight="1" x14ac:dyDescent="0.15">
      <c r="A63" s="42" t="s">
        <v>135</v>
      </c>
      <c r="B63" s="51" t="s">
        <v>100</v>
      </c>
      <c r="C63" s="53" t="s">
        <v>43</v>
      </c>
      <c r="D63" s="52">
        <v>1</v>
      </c>
      <c r="E63" s="40">
        <v>0</v>
      </c>
      <c r="F63" s="50">
        <f t="shared" si="11"/>
        <v>0</v>
      </c>
      <c r="G63" s="40"/>
      <c r="H63" s="50"/>
      <c r="I63" s="50"/>
      <c r="J63" s="50"/>
      <c r="K63" s="50">
        <f t="shared" si="15"/>
        <v>0</v>
      </c>
      <c r="L63" s="50">
        <f t="shared" si="16"/>
        <v>0</v>
      </c>
      <c r="M63" s="50"/>
    </row>
    <row r="64" spans="1:13" ht="30" customHeight="1" x14ac:dyDescent="0.15">
      <c r="A64" s="42" t="s">
        <v>102</v>
      </c>
      <c r="B64" s="51" t="s">
        <v>92</v>
      </c>
      <c r="C64" s="53" t="s">
        <v>44</v>
      </c>
      <c r="D64" s="52">
        <v>15</v>
      </c>
      <c r="E64" s="40">
        <v>0</v>
      </c>
      <c r="F64" s="50">
        <f t="shared" si="11"/>
        <v>0</v>
      </c>
      <c r="G64" s="40"/>
      <c r="H64" s="50"/>
      <c r="I64" s="50"/>
      <c r="J64" s="50"/>
      <c r="K64" s="50">
        <f t="shared" si="15"/>
        <v>0</v>
      </c>
      <c r="L64" s="50">
        <f t="shared" si="16"/>
        <v>0</v>
      </c>
      <c r="M64" s="50"/>
    </row>
    <row r="65" spans="1:13" ht="30" customHeight="1" x14ac:dyDescent="0.15">
      <c r="A65" s="42" t="s">
        <v>138</v>
      </c>
      <c r="B65" s="51" t="s">
        <v>136</v>
      </c>
      <c r="C65" s="53" t="s">
        <v>137</v>
      </c>
      <c r="D65" s="52">
        <v>20</v>
      </c>
      <c r="E65" s="40">
        <v>0</v>
      </c>
      <c r="F65" s="50">
        <f t="shared" si="11"/>
        <v>0</v>
      </c>
      <c r="G65" s="40"/>
      <c r="H65" s="50"/>
      <c r="I65" s="50"/>
      <c r="J65" s="50"/>
      <c r="K65" s="50">
        <f t="shared" si="15"/>
        <v>0</v>
      </c>
      <c r="L65" s="50">
        <f t="shared" si="16"/>
        <v>0</v>
      </c>
      <c r="M65" s="50"/>
    </row>
    <row r="66" spans="1:13" ht="30" customHeight="1" x14ac:dyDescent="0.15">
      <c r="A66" s="42" t="s">
        <v>141</v>
      </c>
      <c r="B66" s="51" t="s">
        <v>136</v>
      </c>
      <c r="C66" s="53" t="s">
        <v>137</v>
      </c>
      <c r="D66" s="52">
        <v>6</v>
      </c>
      <c r="E66" s="72">
        <v>0</v>
      </c>
      <c r="F66" s="73">
        <f t="shared" si="11"/>
        <v>0</v>
      </c>
      <c r="G66" s="72"/>
      <c r="H66" s="73"/>
      <c r="I66" s="73"/>
      <c r="J66" s="73"/>
      <c r="K66" s="73">
        <f t="shared" si="15"/>
        <v>0</v>
      </c>
      <c r="L66" s="73">
        <f t="shared" si="16"/>
        <v>0</v>
      </c>
      <c r="M66" s="50"/>
    </row>
    <row r="67" spans="1:13" ht="30" customHeight="1" x14ac:dyDescent="0.15">
      <c r="A67" s="42" t="s">
        <v>104</v>
      </c>
      <c r="B67" s="51"/>
      <c r="C67" s="53" t="s">
        <v>103</v>
      </c>
      <c r="D67" s="52">
        <v>1</v>
      </c>
      <c r="E67" s="40">
        <v>0</v>
      </c>
      <c r="F67" s="50">
        <f t="shared" si="11"/>
        <v>0</v>
      </c>
      <c r="G67" s="40"/>
      <c r="H67" s="50"/>
      <c r="I67" s="50"/>
      <c r="J67" s="50"/>
      <c r="K67" s="50">
        <f t="shared" si="15"/>
        <v>0</v>
      </c>
      <c r="L67" s="50">
        <f t="shared" si="16"/>
        <v>0</v>
      </c>
      <c r="M67" s="50"/>
    </row>
    <row r="68" spans="1:13" ht="30" customHeight="1" x14ac:dyDescent="0.15">
      <c r="A68" s="42" t="s">
        <v>131</v>
      </c>
      <c r="B68" s="51"/>
      <c r="C68" s="53" t="s">
        <v>130</v>
      </c>
      <c r="D68" s="52">
        <v>1</v>
      </c>
      <c r="E68" s="40">
        <f>SUM(L27:L67)*0.2%</f>
        <v>0</v>
      </c>
      <c r="F68" s="50">
        <f t="shared" si="11"/>
        <v>0</v>
      </c>
      <c r="G68" s="40"/>
      <c r="H68" s="50"/>
      <c r="I68" s="50"/>
      <c r="J68" s="50"/>
      <c r="K68" s="50">
        <f t="shared" ref="K68" si="17">E68+G68+I68</f>
        <v>0</v>
      </c>
      <c r="L68" s="50">
        <f t="shared" ref="L68" si="18">F68+H68+J68</f>
        <v>0</v>
      </c>
      <c r="M68" s="50"/>
    </row>
    <row r="69" spans="1:13" ht="30" customHeight="1" x14ac:dyDescent="0.15">
      <c r="A69" s="42"/>
      <c r="B69" s="51"/>
      <c r="C69" s="53"/>
      <c r="D69" s="52"/>
      <c r="E69" s="40"/>
      <c r="F69" s="50"/>
      <c r="G69" s="40"/>
      <c r="H69" s="50"/>
      <c r="I69" s="50"/>
      <c r="J69" s="50"/>
      <c r="K69" s="50"/>
      <c r="L69" s="50"/>
      <c r="M69" s="50"/>
    </row>
    <row r="70" spans="1:13" ht="30" customHeight="1" x14ac:dyDescent="0.15">
      <c r="A70" s="42"/>
      <c r="B70" s="51"/>
      <c r="C70" s="53"/>
      <c r="D70" s="52"/>
      <c r="E70" s="40"/>
      <c r="F70" s="50"/>
      <c r="G70" s="40"/>
      <c r="H70" s="50"/>
      <c r="I70" s="50"/>
      <c r="J70" s="50"/>
      <c r="K70" s="50"/>
      <c r="L70" s="50"/>
      <c r="M70" s="50"/>
    </row>
    <row r="71" spans="1:13" ht="30" customHeight="1" x14ac:dyDescent="0.15">
      <c r="A71" s="55" t="s">
        <v>110</v>
      </c>
      <c r="B71" s="57"/>
      <c r="C71" s="55"/>
      <c r="D71" s="58"/>
      <c r="E71" s="59"/>
      <c r="F71" s="56">
        <f>SUM(F27:F68)</f>
        <v>0</v>
      </c>
      <c r="G71" s="59"/>
      <c r="H71" s="56"/>
      <c r="I71" s="56"/>
      <c r="J71" s="56"/>
      <c r="K71" s="56"/>
      <c r="L71" s="56">
        <f t="shared" si="16"/>
        <v>0</v>
      </c>
      <c r="M71" s="50"/>
    </row>
    <row r="72" spans="1:13" ht="30" customHeight="1" x14ac:dyDescent="0.15">
      <c r="A72" s="43" t="s">
        <v>105</v>
      </c>
      <c r="B72" s="51"/>
      <c r="C72" s="53"/>
      <c r="D72" s="52"/>
      <c r="E72" s="40"/>
      <c r="F72" s="50"/>
      <c r="G72" s="40"/>
      <c r="H72" s="50"/>
      <c r="I72" s="50"/>
      <c r="J72" s="50"/>
      <c r="K72" s="50"/>
      <c r="L72" s="50"/>
      <c r="M72" s="50"/>
    </row>
    <row r="73" spans="1:13" ht="30" customHeight="1" x14ac:dyDescent="0.15">
      <c r="A73" s="42" t="s">
        <v>106</v>
      </c>
      <c r="B73" s="51" t="s">
        <v>132</v>
      </c>
      <c r="C73" s="53" t="s">
        <v>120</v>
      </c>
      <c r="D73" s="52">
        <v>10</v>
      </c>
      <c r="E73" s="40"/>
      <c r="F73" s="50"/>
      <c r="G73" s="40">
        <v>0</v>
      </c>
      <c r="H73" s="50">
        <f>INT(D73*G73)</f>
        <v>0</v>
      </c>
      <c r="I73" s="50"/>
      <c r="J73" s="50"/>
      <c r="K73" s="50">
        <f t="shared" ref="K73" si="19">E73+G73+I73</f>
        <v>0</v>
      </c>
      <c r="L73" s="50">
        <f t="shared" ref="L73" si="20">F73+H73+J73</f>
        <v>0</v>
      </c>
      <c r="M73" s="50"/>
    </row>
    <row r="74" spans="1:13" ht="30" customHeight="1" x14ac:dyDescent="0.15">
      <c r="A74" s="42" t="s">
        <v>106</v>
      </c>
      <c r="B74" s="51" t="s">
        <v>107</v>
      </c>
      <c r="C74" s="53" t="s">
        <v>120</v>
      </c>
      <c r="D74" s="52">
        <v>5</v>
      </c>
      <c r="E74" s="40"/>
      <c r="F74" s="50"/>
      <c r="G74" s="40">
        <v>0</v>
      </c>
      <c r="H74" s="50">
        <f>INT(D74*G74)</f>
        <v>0</v>
      </c>
      <c r="I74" s="50"/>
      <c r="J74" s="50"/>
      <c r="K74" s="50">
        <f t="shared" ref="K74" si="21">E74+G74+I74</f>
        <v>0</v>
      </c>
      <c r="L74" s="50">
        <f t="shared" ref="L74" si="22">F74+H74+J74</f>
        <v>0</v>
      </c>
      <c r="M74" s="50"/>
    </row>
    <row r="75" spans="1:13" ht="30" customHeight="1" x14ac:dyDescent="0.15">
      <c r="A75" s="42" t="s">
        <v>106</v>
      </c>
      <c r="B75" s="51" t="s">
        <v>133</v>
      </c>
      <c r="C75" s="53" t="s">
        <v>120</v>
      </c>
      <c r="D75" s="52">
        <v>5</v>
      </c>
      <c r="E75" s="40"/>
      <c r="F75" s="50"/>
      <c r="G75" s="40">
        <v>0</v>
      </c>
      <c r="H75" s="50">
        <f t="shared" ref="H75:H81" si="23">INT(D75*G75)</f>
        <v>0</v>
      </c>
      <c r="I75" s="50"/>
      <c r="J75" s="50"/>
      <c r="K75" s="50">
        <f t="shared" ref="K75:K81" si="24">E75+G75+I75</f>
        <v>0</v>
      </c>
      <c r="L75" s="50">
        <f t="shared" ref="L75:L82" si="25">F75+H75+J75</f>
        <v>0</v>
      </c>
      <c r="M75" s="50"/>
    </row>
    <row r="76" spans="1:13" ht="30" customHeight="1" x14ac:dyDescent="0.15">
      <c r="A76" s="42" t="s">
        <v>106</v>
      </c>
      <c r="B76" s="51" t="s">
        <v>46</v>
      </c>
      <c r="C76" s="53" t="s">
        <v>120</v>
      </c>
      <c r="D76" s="52">
        <v>4</v>
      </c>
      <c r="E76" s="40"/>
      <c r="F76" s="50"/>
      <c r="G76" s="40">
        <v>0</v>
      </c>
      <c r="H76" s="50">
        <f t="shared" si="23"/>
        <v>0</v>
      </c>
      <c r="I76" s="50"/>
      <c r="J76" s="50"/>
      <c r="K76" s="50">
        <f t="shared" si="24"/>
        <v>0</v>
      </c>
      <c r="L76" s="50">
        <f t="shared" si="25"/>
        <v>0</v>
      </c>
      <c r="M76" s="50"/>
    </row>
    <row r="77" spans="1:13" ht="30" customHeight="1" x14ac:dyDescent="0.15">
      <c r="A77" s="42" t="s">
        <v>50</v>
      </c>
      <c r="B77" s="51" t="s">
        <v>134</v>
      </c>
      <c r="C77" s="53" t="s">
        <v>120</v>
      </c>
      <c r="D77" s="52">
        <v>3</v>
      </c>
      <c r="E77" s="40"/>
      <c r="F77" s="50"/>
      <c r="G77" s="40">
        <v>0</v>
      </c>
      <c r="H77" s="50">
        <f t="shared" si="23"/>
        <v>0</v>
      </c>
      <c r="I77" s="50"/>
      <c r="J77" s="50"/>
      <c r="K77" s="50">
        <f t="shared" si="24"/>
        <v>0</v>
      </c>
      <c r="L77" s="50">
        <f t="shared" si="25"/>
        <v>0</v>
      </c>
      <c r="M77" s="50"/>
    </row>
    <row r="78" spans="1:13" ht="30" customHeight="1" x14ac:dyDescent="0.15">
      <c r="A78" s="42" t="s">
        <v>50</v>
      </c>
      <c r="B78" s="51" t="s">
        <v>108</v>
      </c>
      <c r="C78" s="53" t="s">
        <v>120</v>
      </c>
      <c r="D78" s="52">
        <v>8</v>
      </c>
      <c r="E78" s="40"/>
      <c r="F78" s="50"/>
      <c r="G78" s="40">
        <v>0</v>
      </c>
      <c r="H78" s="50">
        <f t="shared" si="23"/>
        <v>0</v>
      </c>
      <c r="I78" s="50"/>
      <c r="J78" s="50"/>
      <c r="K78" s="50">
        <f t="shared" si="24"/>
        <v>0</v>
      </c>
      <c r="L78" s="50">
        <f t="shared" si="25"/>
        <v>0</v>
      </c>
      <c r="M78" s="50"/>
    </row>
    <row r="79" spans="1:13" ht="30" customHeight="1" x14ac:dyDescent="0.15">
      <c r="A79" s="42" t="s">
        <v>50</v>
      </c>
      <c r="B79" s="51" t="s">
        <v>109</v>
      </c>
      <c r="C79" s="53" t="s">
        <v>120</v>
      </c>
      <c r="D79" s="52">
        <v>2</v>
      </c>
      <c r="E79" s="40"/>
      <c r="F79" s="50"/>
      <c r="G79" s="40">
        <v>0</v>
      </c>
      <c r="H79" s="50">
        <f t="shared" si="23"/>
        <v>0</v>
      </c>
      <c r="I79" s="50"/>
      <c r="J79" s="50"/>
      <c r="K79" s="50">
        <f t="shared" si="24"/>
        <v>0</v>
      </c>
      <c r="L79" s="50">
        <f t="shared" si="25"/>
        <v>0</v>
      </c>
      <c r="M79" s="50"/>
    </row>
    <row r="80" spans="1:13" ht="30" customHeight="1" x14ac:dyDescent="0.15">
      <c r="A80" s="42" t="s">
        <v>50</v>
      </c>
      <c r="B80" s="51" t="s">
        <v>47</v>
      </c>
      <c r="C80" s="53" t="s">
        <v>120</v>
      </c>
      <c r="D80" s="52">
        <v>8</v>
      </c>
      <c r="E80" s="40"/>
      <c r="F80" s="50"/>
      <c r="G80" s="40">
        <v>0</v>
      </c>
      <c r="H80" s="50">
        <f t="shared" si="23"/>
        <v>0</v>
      </c>
      <c r="I80" s="50"/>
      <c r="J80" s="50"/>
      <c r="K80" s="50">
        <f t="shared" si="24"/>
        <v>0</v>
      </c>
      <c r="L80" s="50">
        <f t="shared" si="25"/>
        <v>0</v>
      </c>
      <c r="M80" s="50"/>
    </row>
    <row r="81" spans="1:13" ht="30" customHeight="1" x14ac:dyDescent="0.15">
      <c r="A81" s="42" t="s">
        <v>128</v>
      </c>
      <c r="B81" s="51" t="s">
        <v>129</v>
      </c>
      <c r="C81" s="53" t="s">
        <v>130</v>
      </c>
      <c r="D81" s="52">
        <v>1</v>
      </c>
      <c r="E81" s="40"/>
      <c r="F81" s="50"/>
      <c r="G81" s="40">
        <f>SUM(L73:L80)*3%</f>
        <v>0</v>
      </c>
      <c r="H81" s="50">
        <f t="shared" si="23"/>
        <v>0</v>
      </c>
      <c r="I81" s="50"/>
      <c r="J81" s="50"/>
      <c r="K81" s="50">
        <f t="shared" si="24"/>
        <v>0</v>
      </c>
      <c r="L81" s="50">
        <f t="shared" si="25"/>
        <v>0</v>
      </c>
      <c r="M81" s="50"/>
    </row>
    <row r="82" spans="1:13" ht="30" customHeight="1" x14ac:dyDescent="0.15">
      <c r="A82" s="55" t="s">
        <v>110</v>
      </c>
      <c r="B82" s="57"/>
      <c r="C82" s="55"/>
      <c r="D82" s="58"/>
      <c r="E82" s="59"/>
      <c r="F82" s="56"/>
      <c r="G82" s="59"/>
      <c r="H82" s="56">
        <f>SUM(H73:H81)</f>
        <v>0</v>
      </c>
      <c r="I82" s="56"/>
      <c r="J82" s="56"/>
      <c r="K82" s="56"/>
      <c r="L82" s="56">
        <f t="shared" si="25"/>
        <v>0</v>
      </c>
      <c r="M82" s="50"/>
    </row>
    <row r="83" spans="1:13" ht="30" customHeight="1" x14ac:dyDescent="0.15">
      <c r="A83" s="42"/>
      <c r="B83" s="51"/>
      <c r="C83" s="53"/>
      <c r="D83" s="52"/>
      <c r="E83" s="40"/>
      <c r="F83" s="50"/>
      <c r="G83" s="40"/>
      <c r="H83" s="50"/>
      <c r="I83" s="50"/>
      <c r="J83" s="50"/>
      <c r="K83" s="50"/>
      <c r="L83" s="50"/>
      <c r="M83" s="50"/>
    </row>
    <row r="84" spans="1:13" ht="30" customHeight="1" x14ac:dyDescent="0.15">
      <c r="A84" s="42"/>
      <c r="B84" s="51"/>
      <c r="C84" s="53"/>
      <c r="D84" s="52"/>
      <c r="E84" s="40"/>
      <c r="F84" s="50"/>
      <c r="G84" s="40"/>
      <c r="H84" s="50"/>
      <c r="I84" s="50"/>
      <c r="J84" s="50"/>
      <c r="K84" s="50"/>
      <c r="L84" s="50"/>
      <c r="M84" s="50"/>
    </row>
    <row r="85" spans="1:13" ht="30" customHeight="1" x14ac:dyDescent="0.15">
      <c r="A85" s="42"/>
      <c r="B85" s="51"/>
      <c r="C85" s="53"/>
      <c r="D85" s="52"/>
      <c r="E85" s="40"/>
      <c r="F85" s="50"/>
      <c r="G85" s="40"/>
      <c r="H85" s="50"/>
      <c r="I85" s="50"/>
      <c r="J85" s="50"/>
      <c r="K85" s="50"/>
      <c r="L85" s="50"/>
      <c r="M85" s="50"/>
    </row>
    <row r="86" spans="1:13" ht="30" customHeight="1" x14ac:dyDescent="0.15">
      <c r="A86" s="43" t="s">
        <v>111</v>
      </c>
      <c r="B86" s="51"/>
      <c r="C86" s="53"/>
      <c r="D86" s="52"/>
      <c r="E86" s="40"/>
      <c r="F86" s="50"/>
      <c r="G86" s="40"/>
      <c r="H86" s="50"/>
      <c r="I86" s="50"/>
      <c r="J86" s="50"/>
      <c r="K86" s="50"/>
      <c r="L86" s="50"/>
      <c r="M86" s="50"/>
    </row>
    <row r="87" spans="1:13" ht="30" customHeight="1" x14ac:dyDescent="0.15">
      <c r="A87" s="42" t="s">
        <v>121</v>
      </c>
      <c r="B87" s="51" t="s">
        <v>112</v>
      </c>
      <c r="C87" s="53" t="s">
        <v>122</v>
      </c>
      <c r="D87" s="52">
        <v>1</v>
      </c>
      <c r="E87" s="40"/>
      <c r="F87" s="50"/>
      <c r="G87" s="40"/>
      <c r="H87" s="50"/>
      <c r="I87" s="50">
        <v>0</v>
      </c>
      <c r="J87" s="50">
        <f>INT(D87*I87)</f>
        <v>0</v>
      </c>
      <c r="K87" s="50">
        <f t="shared" ref="K87" si="26">E87+G87+I87</f>
        <v>0</v>
      </c>
      <c r="L87" s="50">
        <f t="shared" ref="L87" si="27">F87+H87+J87</f>
        <v>0</v>
      </c>
      <c r="M87" s="50"/>
    </row>
    <row r="88" spans="1:13" ht="30" customHeight="1" x14ac:dyDescent="0.15">
      <c r="A88" s="42" t="s">
        <v>121</v>
      </c>
      <c r="B88" s="51" t="s">
        <v>113</v>
      </c>
      <c r="C88" s="53" t="s">
        <v>122</v>
      </c>
      <c r="D88" s="52">
        <v>1</v>
      </c>
      <c r="E88" s="40"/>
      <c r="F88" s="50"/>
      <c r="G88" s="40"/>
      <c r="H88" s="50"/>
      <c r="I88" s="50">
        <v>0</v>
      </c>
      <c r="J88" s="50">
        <f t="shared" ref="J88:J93" si="28">INT(D88*I88)</f>
        <v>0</v>
      </c>
      <c r="K88" s="50">
        <f t="shared" ref="K88:K93" si="29">E88+G88+I88</f>
        <v>0</v>
      </c>
      <c r="L88" s="50">
        <f t="shared" ref="L88:L93" si="30">F88+H88+J88</f>
        <v>0</v>
      </c>
      <c r="M88" s="50"/>
    </row>
    <row r="89" spans="1:13" ht="30" customHeight="1" x14ac:dyDescent="0.15">
      <c r="A89" s="42" t="s">
        <v>142</v>
      </c>
      <c r="B89" s="51"/>
      <c r="C89" s="53" t="s">
        <v>143</v>
      </c>
      <c r="D89" s="52">
        <v>1</v>
      </c>
      <c r="E89" s="40"/>
      <c r="F89" s="50"/>
      <c r="G89" s="40"/>
      <c r="H89" s="50"/>
      <c r="I89" s="50">
        <v>0</v>
      </c>
      <c r="J89" s="50">
        <f>INT(D89*I89)</f>
        <v>0</v>
      </c>
      <c r="K89" s="50">
        <f t="shared" si="29"/>
        <v>0</v>
      </c>
      <c r="L89" s="50">
        <f t="shared" si="30"/>
        <v>0</v>
      </c>
      <c r="M89" s="50"/>
    </row>
    <row r="90" spans="1:13" ht="30" customHeight="1" x14ac:dyDescent="0.15">
      <c r="A90" s="42" t="s">
        <v>114</v>
      </c>
      <c r="B90" s="51" t="s">
        <v>115</v>
      </c>
      <c r="C90" s="53" t="s">
        <v>122</v>
      </c>
      <c r="D90" s="52">
        <v>2</v>
      </c>
      <c r="E90" s="40"/>
      <c r="F90" s="50"/>
      <c r="G90" s="40"/>
      <c r="H90" s="50"/>
      <c r="I90" s="50">
        <v>0</v>
      </c>
      <c r="J90" s="50">
        <f t="shared" si="28"/>
        <v>0</v>
      </c>
      <c r="K90" s="50">
        <f t="shared" si="29"/>
        <v>0</v>
      </c>
      <c r="L90" s="50">
        <f t="shared" si="30"/>
        <v>0</v>
      </c>
      <c r="M90" s="50"/>
    </row>
    <row r="91" spans="1:13" ht="30" customHeight="1" x14ac:dyDescent="0.15">
      <c r="A91" s="42" t="s">
        <v>116</v>
      </c>
      <c r="B91" s="51" t="s">
        <v>117</v>
      </c>
      <c r="C91" s="53" t="s">
        <v>103</v>
      </c>
      <c r="D91" s="52">
        <v>1</v>
      </c>
      <c r="E91" s="40"/>
      <c r="F91" s="50"/>
      <c r="G91" s="40"/>
      <c r="H91" s="50"/>
      <c r="I91" s="50">
        <v>0</v>
      </c>
      <c r="J91" s="50">
        <f t="shared" si="28"/>
        <v>0</v>
      </c>
      <c r="K91" s="50">
        <f t="shared" si="29"/>
        <v>0</v>
      </c>
      <c r="L91" s="50">
        <f t="shared" si="30"/>
        <v>0</v>
      </c>
      <c r="M91" s="50"/>
    </row>
    <row r="92" spans="1:13" ht="30" customHeight="1" x14ac:dyDescent="0.15">
      <c r="A92" s="42" t="s">
        <v>116</v>
      </c>
      <c r="B92" s="51" t="s">
        <v>118</v>
      </c>
      <c r="C92" s="53" t="s">
        <v>103</v>
      </c>
      <c r="D92" s="52">
        <v>1</v>
      </c>
      <c r="E92" s="40"/>
      <c r="F92" s="50"/>
      <c r="G92" s="40"/>
      <c r="H92" s="50"/>
      <c r="I92" s="50">
        <v>0</v>
      </c>
      <c r="J92" s="50">
        <f t="shared" si="28"/>
        <v>0</v>
      </c>
      <c r="K92" s="50">
        <f t="shared" si="29"/>
        <v>0</v>
      </c>
      <c r="L92" s="50">
        <f t="shared" si="30"/>
        <v>0</v>
      </c>
      <c r="M92" s="50"/>
    </row>
    <row r="93" spans="1:13" ht="30" customHeight="1" x14ac:dyDescent="0.15">
      <c r="A93" s="42" t="s">
        <v>116</v>
      </c>
      <c r="B93" s="51" t="s">
        <v>119</v>
      </c>
      <c r="C93" s="53" t="s">
        <v>122</v>
      </c>
      <c r="D93" s="52">
        <v>3</v>
      </c>
      <c r="E93" s="40"/>
      <c r="F93" s="50"/>
      <c r="G93" s="40"/>
      <c r="H93" s="50"/>
      <c r="I93" s="50">
        <v>0</v>
      </c>
      <c r="J93" s="50">
        <f t="shared" si="28"/>
        <v>0</v>
      </c>
      <c r="K93" s="50">
        <f t="shared" si="29"/>
        <v>0</v>
      </c>
      <c r="L93" s="50">
        <f t="shared" si="30"/>
        <v>0</v>
      </c>
      <c r="M93" s="50"/>
    </row>
    <row r="94" spans="1:13" ht="30" customHeight="1" x14ac:dyDescent="0.15">
      <c r="A94" s="55" t="s">
        <v>110</v>
      </c>
      <c r="B94" s="57"/>
      <c r="C94" s="55"/>
      <c r="D94" s="58"/>
      <c r="E94" s="59"/>
      <c r="F94" s="56"/>
      <c r="G94" s="59"/>
      <c r="H94" s="56"/>
      <c r="I94" s="56"/>
      <c r="J94" s="56">
        <f>SUM(J87:J93)</f>
        <v>0</v>
      </c>
      <c r="K94" s="56"/>
      <c r="L94" s="56">
        <f t="shared" ref="L94" si="31">F94+H94+J94</f>
        <v>0</v>
      </c>
      <c r="M94" s="50"/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rowBreaks count="3" manualBreakCount="3">
    <brk id="25" max="12" man="1"/>
    <brk id="48" max="12" man="1"/>
    <brk id="7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원가계산서</vt:lpstr>
      <vt:lpstr>설비내역서</vt:lpstr>
      <vt:lpstr>설비내역서!Print_Area</vt:lpstr>
      <vt:lpstr>원가계산서!Print_Area</vt:lpstr>
      <vt:lpstr>설비내역서!Print_Titles</vt:lpstr>
    </vt:vector>
  </TitlesOfParts>
  <Company>My 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Owner</cp:lastModifiedBy>
  <cp:lastPrinted>2026-04-27T06:12:37Z</cp:lastPrinted>
  <dcterms:created xsi:type="dcterms:W3CDTF">2006-05-18T12:23:32Z</dcterms:created>
  <dcterms:modified xsi:type="dcterms:W3CDTF">2026-04-29T04:45:23Z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C:\Users\user\Desktop\백은관\설계서용지(백은관 522호).xlsx</vt:lpwstr>
  </property>
</Properties>
</file>