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진행업무 정리 자료(25. 10.)\011. 주변전실\주변전실 메인 VCB 교체 공사(2026. 4.)\구매신청\"/>
    </mc:Choice>
  </mc:AlternateContent>
  <xr:revisionPtr revIDLastSave="0" documentId="13_ncr:1_{A6701634-32D3-4A26-8AA6-E21ECA4C8406}" xr6:coauthVersionLast="36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갑지" sheetId="12" r:id="rId1"/>
    <sheet name="원가계산서" sheetId="14" r:id="rId2"/>
    <sheet name="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</externalReferences>
  <definedNames>
    <definedName name="___LPB1" localSheetId="0">[1]부하계산서!#REF!</definedName>
    <definedName name="___LPB1" localSheetId="2">[1]부하계산서!#REF!</definedName>
    <definedName name="___LPB1">[1]부하계산서!#REF!</definedName>
    <definedName name="___LPK1" localSheetId="0">[1]부하계산서!#REF!</definedName>
    <definedName name="___LPK1" localSheetId="2">[1]부하계산서!#REF!</definedName>
    <definedName name="___LPK1">[1]부하계산서!#REF!</definedName>
    <definedName name="___LU1" localSheetId="2">'[2]부하(성남)'!#REF!</definedName>
    <definedName name="___LU1">'[2]부하(성남)'!#REF!</definedName>
    <definedName name="___LU2" localSheetId="2">'[2]부하(성남)'!#REF!</definedName>
    <definedName name="___LU2">'[2]부하(성남)'!#REF!</definedName>
    <definedName name="___LV01" localSheetId="2">'[2]부하(성남)'!#REF!</definedName>
    <definedName name="___LV01">'[2]부하(성남)'!#REF!</definedName>
    <definedName name="___UP1" localSheetId="2">[1]부하계산서!#REF!</definedName>
    <definedName name="___UP1">[1]부하계산서!#REF!</definedName>
    <definedName name="___UP2" localSheetId="2">[1]부하계산서!#REF!</definedName>
    <definedName name="___UP2">[1]부하계산서!#REF!</definedName>
    <definedName name="__LP2" localSheetId="0">#REF!</definedName>
    <definedName name="__LP2" localSheetId="2">#REF!</definedName>
    <definedName name="__LP2">#REF!</definedName>
    <definedName name="__LPB1" localSheetId="0">[1]부하계산서!#REF!</definedName>
    <definedName name="__LPB1" localSheetId="2">[1]부하계산서!#REF!</definedName>
    <definedName name="__LPB1">[1]부하계산서!#REF!</definedName>
    <definedName name="__LPK1" localSheetId="2">[1]부하계산서!#REF!</definedName>
    <definedName name="__LPK1">[1]부하계산서!#REF!</definedName>
    <definedName name="__LU1" localSheetId="2">'[2]부하(성남)'!#REF!</definedName>
    <definedName name="__LU1">'[2]부하(성남)'!#REF!</definedName>
    <definedName name="__LU2" localSheetId="2">'[2]부하(성남)'!#REF!</definedName>
    <definedName name="__LU2">'[2]부하(성남)'!#REF!</definedName>
    <definedName name="__LV01" localSheetId="2">'[2]부하(성남)'!#REF!</definedName>
    <definedName name="__LV01">'[2]부하(성남)'!#REF!</definedName>
    <definedName name="__UP1" localSheetId="2">[1]부하계산서!#REF!</definedName>
    <definedName name="__UP1">[1]부하계산서!#REF!</definedName>
    <definedName name="__UP2" localSheetId="2">[1]부하계산서!#REF!</definedName>
    <definedName name="__UP2">[1]부하계산서!#REF!</definedName>
    <definedName name="_1" localSheetId="0">#REF!</definedName>
    <definedName name="_1" localSheetId="2">#REF!</definedName>
    <definedName name="_1">#REF!</definedName>
    <definedName name="_1._PANEL_BD.__LP___1" localSheetId="0">#REF!</definedName>
    <definedName name="_1._PANEL_BD.__LP___1" localSheetId="2">#REF!</definedName>
    <definedName name="_1._PANEL_BD.__LP___1">#REF!</definedName>
    <definedName name="_1월" localSheetId="2">#REF!</definedName>
    <definedName name="_1월">#REF!</definedName>
    <definedName name="_2._날_개_벽" localSheetId="2">#REF!</definedName>
    <definedName name="_2._날_개_벽">#REF!</definedName>
    <definedName name="_2월" localSheetId="2">#REF!</definedName>
    <definedName name="_2월">#REF!</definedName>
    <definedName name="_3월" localSheetId="2">#REF!</definedName>
    <definedName name="_3월">#REF!</definedName>
    <definedName name="_4월" localSheetId="2">#REF!</definedName>
    <definedName name="_4월">#REF!</definedName>
    <definedName name="_50억이상" localSheetId="0">[3]단위수량!#REF!</definedName>
    <definedName name="_50억이상" localSheetId="2">[3]단위수량!#REF!</definedName>
    <definedName name="_50억이상">[3]단위수량!#REF!</definedName>
    <definedName name="_5억원미만" localSheetId="0">[3]단위수량!#REF!</definedName>
    <definedName name="_5억원미만" localSheetId="2">[3]단위수량!#REF!</definedName>
    <definedName name="_5억원미만">[3]단위수량!#REF!</definedName>
    <definedName name="_5억이상_50억원미만" localSheetId="2">[3]단위수량!#REF!</definedName>
    <definedName name="_5억이상_50억원미만">[3]단위수량!#REF!</definedName>
    <definedName name="_5월" localSheetId="0">#REF!</definedName>
    <definedName name="_5월" localSheetId="2">#REF!</definedName>
    <definedName name="_5월">#REF!</definedName>
    <definedName name="_6월" localSheetId="2">#REF!</definedName>
    <definedName name="_6월">#REF!</definedName>
    <definedName name="_CDT2" localSheetId="2">#REF!</definedName>
    <definedName name="_CDT2">#REF!</definedName>
    <definedName name="_Fill" localSheetId="0" hidden="1">[4]날개벽수량표!#REF!</definedName>
    <definedName name="_Fill" localSheetId="2" hidden="1">[4]날개벽수량표!#REF!</definedName>
    <definedName name="_Fill" hidden="1">[4]날개벽수량표!#REF!</definedName>
    <definedName name="_JJ21">[5]중기일위대가!$J$25</definedName>
    <definedName name="_JK21">[5]중기일위대가!$K$25</definedName>
    <definedName name="_JN21">[5]중기일위대가!$I$25</definedName>
    <definedName name="_LP1" localSheetId="0">#REF!</definedName>
    <definedName name="_LP1" localSheetId="2">#REF!</definedName>
    <definedName name="_LP1">#REF!</definedName>
    <definedName name="_LP2" localSheetId="2">#REF!</definedName>
    <definedName name="_LP2">#REF!</definedName>
    <definedName name="_LPB1" localSheetId="0">[1]부하계산서!#REF!</definedName>
    <definedName name="_LPB1" localSheetId="2">[1]부하계산서!#REF!</definedName>
    <definedName name="_LPB1">[1]부하계산서!#REF!</definedName>
    <definedName name="_LPK1" localSheetId="0">[1]부하계산서!#REF!</definedName>
    <definedName name="_LPK1" localSheetId="2">[1]부하계산서!#REF!</definedName>
    <definedName name="_LPK1">[1]부하계산서!#REF!</definedName>
    <definedName name="_LU1" localSheetId="2">'[2]부하(성남)'!#REF!</definedName>
    <definedName name="_LU1">'[2]부하(성남)'!#REF!</definedName>
    <definedName name="_LU2" localSheetId="2">'[2]부하(성남)'!#REF!</definedName>
    <definedName name="_LU2">'[2]부하(성남)'!#REF!</definedName>
    <definedName name="_LV01" localSheetId="2">'[2]부하(성남)'!#REF!</definedName>
    <definedName name="_LV01">'[2]부하(성남)'!#REF!</definedName>
    <definedName name="_Order1" hidden="1">255</definedName>
    <definedName name="_Order2" hidden="1">255</definedName>
    <definedName name="_UP1" localSheetId="2">[1]부하계산서!#REF!</definedName>
    <definedName name="_UP1">[1]부하계산서!#REF!</definedName>
    <definedName name="_UP2" localSheetId="2">[1]부하계산서!#REF!</definedName>
    <definedName name="_UP2">[1]부하계산서!#REF!</definedName>
    <definedName name="\0">#N/A</definedName>
    <definedName name="\a">#N/A</definedName>
    <definedName name="\c">#N/A</definedName>
    <definedName name="\e">#N/A</definedName>
    <definedName name="\m">#N/A</definedName>
    <definedName name="\p">#N/A</definedName>
    <definedName name="\s">#N/A</definedName>
    <definedName name="\z">#N/A</definedName>
    <definedName name="a" localSheetId="0">갑지!집</definedName>
    <definedName name="a">[0]!집</definedName>
    <definedName name="AAAA" localSheetId="0">갑지!AAAAA</definedName>
    <definedName name="AAAA">AAAAA</definedName>
    <definedName name="AAAAA" localSheetId="0">#N/A</definedName>
    <definedName name="AAAAA">갑지!AAAAA</definedName>
    <definedName name="ART" localSheetId="0">#REF!</definedName>
    <definedName name="ART" localSheetId="2">#REF!</definedName>
    <definedName name="ART">#REF!</definedName>
    <definedName name="b" localSheetId="0">갑지!b</definedName>
    <definedName name="b">[0]!b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 localSheetId="0">#REF!</definedName>
    <definedName name="CALBG" localSheetId="2">#REF!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 localSheetId="0">#REF!</definedName>
    <definedName name="CALCC" localSheetId="2">#REF!</definedName>
    <definedName name="CALCC">#REF!</definedName>
    <definedName name="CALCD">#N/A</definedName>
    <definedName name="CALCE" localSheetId="0">#REF!</definedName>
    <definedName name="CALCE" localSheetId="2">#REF!</definedName>
    <definedName name="CALCE">#REF!</definedName>
    <definedName name="CELL" localSheetId="2">#REF!</definedName>
    <definedName name="CELL">#REF!</definedName>
    <definedName name="_xlnm.Criteria" localSheetId="2">#REF!</definedName>
    <definedName name="_xlnm.Criteria">#REF!</definedName>
    <definedName name="Criteria_MI" localSheetId="2">#REF!</definedName>
    <definedName name="Criteria_MI">#REF!</definedName>
    <definedName name="CRT" localSheetId="2">#REF!</definedName>
    <definedName name="CRT">#REF!</definedName>
    <definedName name="D" localSheetId="0">BlankMacro1</definedName>
    <definedName name="D" localSheetId="2">BlankMacro1</definedName>
    <definedName name="D">BlankMacro1</definedName>
    <definedName name="_xlnm.Database" localSheetId="0">#REF!</definedName>
    <definedName name="_xlnm.Database" localSheetId="2">#REF!</definedName>
    <definedName name="_xlnm.Database">#REF!</definedName>
    <definedName name="dd" localSheetId="0">BlankMacro1</definedName>
    <definedName name="dd" localSheetId="2">BlankMacro1</definedName>
    <definedName name="dd">BlankMacro1</definedName>
    <definedName name="DDD" localSheetId="0">#REF!</definedName>
    <definedName name="DDD" localSheetId="2">#REF!</definedName>
    <definedName name="DDD">#REF!</definedName>
    <definedName name="DDS" localSheetId="0">BlankMacro1</definedName>
    <definedName name="DDS" localSheetId="2">BlankMacro1</definedName>
    <definedName name="DDS">BlankMacro1</definedName>
    <definedName name="DDW" localSheetId="0">BlankMacro1</definedName>
    <definedName name="DDW" localSheetId="2">BlankMacro1</definedName>
    <definedName name="DDW">BlankMacro1</definedName>
    <definedName name="dhtn" localSheetId="0">#REF!</definedName>
    <definedName name="dhtn" localSheetId="2">#REF!</definedName>
    <definedName name="dhtn">#REF!</definedName>
    <definedName name="DKD" localSheetId="0">BlankMacro1</definedName>
    <definedName name="DKD" localSheetId="2">BlankMacro1</definedName>
    <definedName name="DKD">BlankMacro1</definedName>
    <definedName name="DKE" localSheetId="0">BlankMacro1</definedName>
    <definedName name="DKE" localSheetId="2">BlankMacro1</definedName>
    <definedName name="DKE">BlankMacro1</definedName>
    <definedName name="DS" localSheetId="0">BlankMacro1</definedName>
    <definedName name="DS" localSheetId="2">BlankMacro1</definedName>
    <definedName name="DS">BlankMacro1</definedName>
    <definedName name="DWS" localSheetId="0">BlankMacro1</definedName>
    <definedName name="DWS" localSheetId="2">BlankMacro1</definedName>
    <definedName name="DWS">BlankMacro1</definedName>
    <definedName name="e" localSheetId="0">#REF!</definedName>
    <definedName name="e" localSheetId="2">#REF!</definedName>
    <definedName name="e">#REF!</definedName>
    <definedName name="EARCA">#N/A</definedName>
    <definedName name="EARCB">#N/A</definedName>
    <definedName name="EB" localSheetId="0">#REF!</definedName>
    <definedName name="EB" localSheetId="2">#REF!</definedName>
    <definedName name="EB">#REF!</definedName>
    <definedName name="EDT">#N/A</definedName>
    <definedName name="EE" localSheetId="0">#REF!</definedName>
    <definedName name="EE" localSheetId="2">#REF!</definedName>
    <definedName name="EE">#REF!</definedName>
    <definedName name="ELG" localSheetId="2">#REF!</definedName>
    <definedName name="ELG">#REF!</definedName>
    <definedName name="EXE" localSheetId="0">BlankMacro1</definedName>
    <definedName name="EXE" localSheetId="2">BlankMacro1</definedName>
    <definedName name="EXE">BlankMacro1</definedName>
    <definedName name="f" localSheetId="0">갑지!f</definedName>
    <definedName name="f">[0]!f</definedName>
    <definedName name="FILENAME" localSheetId="0">#REF!</definedName>
    <definedName name="FILENAME" localSheetId="2">#REF!</definedName>
    <definedName name="FILENAME">#REF!</definedName>
    <definedName name="g" localSheetId="0">갑지!g</definedName>
    <definedName name="g">[0]!g</definedName>
    <definedName name="GG" localSheetId="0">BlankMacro1</definedName>
    <definedName name="GG" localSheetId="2">BlankMacro1</definedName>
    <definedName name="GG">BlankMacro1</definedName>
    <definedName name="GGG" localSheetId="0">BlankMacro1</definedName>
    <definedName name="GGG" localSheetId="2">BlankMacro1</definedName>
    <definedName name="GGG">BlankMacro1</definedName>
    <definedName name="h" localSheetId="0">갑지!h</definedName>
    <definedName name="h">[0]!h</definedName>
    <definedName name="han_code">[6]!han_code</definedName>
    <definedName name="j" localSheetId="0">갑지!j</definedName>
    <definedName name="j">[0]!j</definedName>
    <definedName name="jhj" localSheetId="0">#REF!</definedName>
    <definedName name="jhj" localSheetId="2">#REF!</definedName>
    <definedName name="jhj">#REF!</definedName>
    <definedName name="k" localSheetId="0">갑지!k</definedName>
    <definedName name="k">[0]!k</definedName>
    <definedName name="KA">'[7]조도계산서 (도서)'!$B$61:$E$68</definedName>
    <definedName name="l" localSheetId="0">갑지!l</definedName>
    <definedName name="l">[0]!l</definedName>
    <definedName name="LP1A" localSheetId="0">'[2]부하(성남)'!#REF!</definedName>
    <definedName name="LP1A" localSheetId="2">'[2]부하(성남)'!#REF!</definedName>
    <definedName name="LP1A">'[2]부하(성남)'!#REF!</definedName>
    <definedName name="LP1B" localSheetId="0">[1]부하계산서!#REF!</definedName>
    <definedName name="LP1B" localSheetId="2">[1]부하계산서!#REF!</definedName>
    <definedName name="LP1B">[1]부하계산서!#REF!</definedName>
    <definedName name="LP3A" localSheetId="2">'[2]부하(성남)'!#REF!</definedName>
    <definedName name="LP3A">'[2]부하(성남)'!#REF!</definedName>
    <definedName name="LPB" localSheetId="2">'[2]부하(성남)'!#REF!</definedName>
    <definedName name="LPB">'[2]부하(성남)'!#REF!</definedName>
    <definedName name="LPBA" localSheetId="2">[1]부하계산서!#REF!</definedName>
    <definedName name="LPBA">[1]부하계산서!#REF!</definedName>
    <definedName name="LPKA" localSheetId="2">[1]부하계산서!#REF!</definedName>
    <definedName name="LPKA">[1]부하계산서!#REF!</definedName>
    <definedName name="LPKB" localSheetId="2">[1]부하계산서!#REF!</definedName>
    <definedName name="LPKB">[1]부하계산서!#REF!</definedName>
    <definedName name="LPM" localSheetId="2">[1]부하계산서!#REF!</definedName>
    <definedName name="LPM">[1]부하계산서!#REF!</definedName>
    <definedName name="LPMA" localSheetId="2">[1]부하계산서!#REF!</definedName>
    <definedName name="LPMA">[1]부하계산서!#REF!</definedName>
    <definedName name="LPO" localSheetId="2">[1]부하계산서!#REF!</definedName>
    <definedName name="LPO">[1]부하계산서!#REF!</definedName>
    <definedName name="LPOA" localSheetId="2">[1]부하계산서!#REF!</definedName>
    <definedName name="LPOA">[1]부하계산서!#REF!</definedName>
    <definedName name="LV02A" localSheetId="2">[1]부하계산서!#REF!</definedName>
    <definedName name="LV02A">[1]부하계산서!#REF!</definedName>
    <definedName name="LV02B" localSheetId="2">[1]부하계산서!#REF!</definedName>
    <definedName name="LV02B">[1]부하계산서!#REF!</definedName>
    <definedName name="LV04A" localSheetId="2">[1]부하계산서!#REF!</definedName>
    <definedName name="LV04A">[1]부하계산서!#REF!</definedName>
    <definedName name="LV04B" localSheetId="2">[1]부하계산서!#REF!</definedName>
    <definedName name="LV04B">[1]부하계산서!#REF!</definedName>
    <definedName name="M">#N/A</definedName>
    <definedName name="MCCEA" localSheetId="2">[1]부하계산서!#REF!</definedName>
    <definedName name="MCCEA">[1]부하계산서!#REF!</definedName>
    <definedName name="MCCEB" localSheetId="2">[1]부하계산서!#REF!</definedName>
    <definedName name="MCCEB">[1]부하계산서!#REF!</definedName>
    <definedName name="MCCF" localSheetId="2">[1]부하계산서!#REF!</definedName>
    <definedName name="MCCF">[1]부하계산서!#REF!</definedName>
    <definedName name="MCCN" localSheetId="2">'[2]부하(성남)'!#REF!</definedName>
    <definedName name="MCCN">'[2]부하(성남)'!#REF!</definedName>
    <definedName name="MCCP" localSheetId="2">[1]부하계산서!#REF!</definedName>
    <definedName name="MCCP">[1]부하계산서!#REF!</definedName>
    <definedName name="MCCS" localSheetId="2">[1]부하계산서!#REF!</definedName>
    <definedName name="MCCS">[1]부하계산서!#REF!</definedName>
    <definedName name="monitor" localSheetId="0">#REF!</definedName>
    <definedName name="monitor" localSheetId="2">#REF!</definedName>
    <definedName name="monitor">#REF!</definedName>
    <definedName name="n" localSheetId="0">갑지!n</definedName>
    <definedName name="n">[0]!n</definedName>
    <definedName name="NO." localSheetId="0">#REF!</definedName>
    <definedName name="NO." localSheetId="2">#REF!</definedName>
    <definedName name="NO.">#REF!</definedName>
    <definedName name="opp" localSheetId="0">[1]부하계산서!#REF!</definedName>
    <definedName name="opp" localSheetId="2">[1]부하계산서!#REF!</definedName>
    <definedName name="opp">[1]부하계산서!#REF!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B" localSheetId="0">'[2]부하(성남)'!#REF!</definedName>
    <definedName name="PB" localSheetId="2">'[2]부하(성남)'!#REF!</definedName>
    <definedName name="PB">'[2]부하(성남)'!#REF!</definedName>
    <definedName name="PNLW10" localSheetId="2">[1]부하계산서!#REF!</definedName>
    <definedName name="PNLW10">[1]부하계산서!#REF!</definedName>
    <definedName name="PNLW8" localSheetId="2">[1]부하계산서!#REF!</definedName>
    <definedName name="PNLW8">[1]부하계산서!#REF!</definedName>
    <definedName name="PP" localSheetId="2">'[2]부하(성남)'!#REF!</definedName>
    <definedName name="PP">'[2]부하(성남)'!#REF!</definedName>
    <definedName name="ppii" localSheetId="2">[1]부하계산서!#REF!</definedName>
    <definedName name="ppii">[1]부하계산서!#REF!</definedName>
    <definedName name="_xlnm.Print_Area" localSheetId="2">내역서!$A$1:$M$19</definedName>
    <definedName name="_xlnm.Print_Area">#N/A</definedName>
    <definedName name="Print_Area_MI" localSheetId="0">[8]물가시세!#REF!</definedName>
    <definedName name="Print_Area_MI" localSheetId="2">[8]물가시세!#REF!</definedName>
    <definedName name="Print_Area_MI">[8]물가시세!#REF!</definedName>
    <definedName name="print_titil" localSheetId="0">#REF!</definedName>
    <definedName name="print_titil" localSheetId="2">#REF!</definedName>
    <definedName name="print_titil">#REF!</definedName>
    <definedName name="Print_Title" localSheetId="2">#REF!</definedName>
    <definedName name="Print_Title">#REF!</definedName>
    <definedName name="_xlnm.Print_Titles" localSheetId="2">내역서!$1:$4</definedName>
    <definedName name="_xlnm.Print_Titles" localSheetId="1">원가계산서!$1:$3</definedName>
    <definedName name="_xlnm.Print_Titles">#REF!</definedName>
    <definedName name="PRINTTITLES" localSheetId="0">#REF!</definedName>
    <definedName name="PRINTTITLES" localSheetId="2">#REF!</definedName>
    <definedName name="PRINTTITLES">#REF!</definedName>
    <definedName name="PRT">#N/A</definedName>
    <definedName name="Q" localSheetId="0">BlankMacro1</definedName>
    <definedName name="Q" localSheetId="2">BlankMacro1</definedName>
    <definedName name="Q">BlankMacro1</definedName>
    <definedName name="QE" localSheetId="0">BlankMacro1</definedName>
    <definedName name="QE" localSheetId="2">BlankMacro1</definedName>
    <definedName name="QE">BlankMacro1</definedName>
    <definedName name="QR" localSheetId="0">BlankMacro1</definedName>
    <definedName name="QR" localSheetId="2">BlankMacro1</definedName>
    <definedName name="QR">BlankMacro1</definedName>
    <definedName name="QW" localSheetId="0">BlankMacro1</definedName>
    <definedName name="QW" localSheetId="2">BlankMacro1</definedName>
    <definedName name="QW">BlankMacro1</definedName>
    <definedName name="QWE" localSheetId="0">BlankMacro1</definedName>
    <definedName name="QWE" localSheetId="2">BlankMacro1</definedName>
    <definedName name="QWE">BlankMacro1</definedName>
    <definedName name="_xlnm.Recorder" localSheetId="0">#REF!</definedName>
    <definedName name="_xlnm.Recorder" localSheetId="2">#REF!</definedName>
    <definedName name="_xlnm.Recorder">#REF!</definedName>
    <definedName name="s">#N/A</definedName>
    <definedName name="SAV">#N/A</definedName>
    <definedName name="size" localSheetId="0">#REF!</definedName>
    <definedName name="size" localSheetId="2">#REF!</definedName>
    <definedName name="size">#REF!</definedName>
    <definedName name="sum" localSheetId="2">#REF!</definedName>
    <definedName name="sum">#REF!</definedName>
    <definedName name="T" localSheetId="0">BlankMacro1</definedName>
    <definedName name="T" localSheetId="2">BlankMacro1</definedName>
    <definedName name="T">BlankMacro1</definedName>
    <definedName name="table_arch" localSheetId="0">#REF!</definedName>
    <definedName name="table_arch" localSheetId="2">#REF!</definedName>
    <definedName name="table_arch">#REF!</definedName>
    <definedName name="table_arch_sub" localSheetId="2">#REF!</definedName>
    <definedName name="table_arch_sub">#REF!</definedName>
    <definedName name="table_elec" localSheetId="2">#REF!</definedName>
    <definedName name="table_elec">#REF!</definedName>
    <definedName name="table_elec_sub" localSheetId="2">#REF!</definedName>
    <definedName name="table_elec_sub">#REF!</definedName>
    <definedName name="Text5" localSheetId="2">#REF!</definedName>
    <definedName name="Text5">#REF!</definedName>
    <definedName name="TITLES_PRINT" localSheetId="2">#REF!</definedName>
    <definedName name="TITLES_PRINT">#REF!</definedName>
    <definedName name="TOP">#N/A</definedName>
    <definedName name="UNITA" localSheetId="0">[1]부하계산서!#REF!</definedName>
    <definedName name="UNITA" localSheetId="2">[1]부하계산서!#REF!</definedName>
    <definedName name="UNITA">[1]부하계산서!#REF!</definedName>
    <definedName name="UNITAA" localSheetId="0">[1]부하계산서!#REF!</definedName>
    <definedName name="UNITAA" localSheetId="2">[1]부하계산서!#REF!</definedName>
    <definedName name="UNITAA">[1]부하계산서!#REF!</definedName>
    <definedName name="UNITB" localSheetId="2">[1]부하계산서!#REF!</definedName>
    <definedName name="UNITB">[1]부하계산서!#REF!</definedName>
    <definedName name="UNITBB" localSheetId="2">[1]부하계산서!#REF!</definedName>
    <definedName name="UNITBB">[1]부하계산서!#REF!</definedName>
    <definedName name="UNITC" localSheetId="2">[1]부하계산서!#REF!</definedName>
    <definedName name="UNITC">[1]부하계산서!#REF!</definedName>
    <definedName name="UNITC1" localSheetId="2">[1]부하계산서!#REF!</definedName>
    <definedName name="UNITC1">[1]부하계산서!#REF!</definedName>
    <definedName name="UNITCA" localSheetId="2">[1]부하계산서!#REF!</definedName>
    <definedName name="UNITCA">[1]부하계산서!#REF!</definedName>
    <definedName name="UNITD" localSheetId="2">[1]부하계산서!#REF!</definedName>
    <definedName name="UNITD">[1]부하계산서!#REF!</definedName>
    <definedName name="UNITDA" localSheetId="2">[1]부하계산서!#REF!</definedName>
    <definedName name="UNITDA">[1]부하계산서!#REF!</definedName>
    <definedName name="UPSR" localSheetId="2">[1]부하계산서!#REF!</definedName>
    <definedName name="UPSR">[1]부하계산서!#REF!</definedName>
    <definedName name="V" localSheetId="0">BlankMacro1</definedName>
    <definedName name="V" localSheetId="2">BlankMacro1</definedName>
    <definedName name="V">BlankMacro1</definedName>
    <definedName name="W" localSheetId="0">BlankMacro1</definedName>
    <definedName name="W" localSheetId="2">BlankMacro1</definedName>
    <definedName name="W">BlankMacro1</definedName>
    <definedName name="X" localSheetId="0">BlankMacro1</definedName>
    <definedName name="X" localSheetId="2">BlankMacro1</definedName>
    <definedName name="X">BlankMacro1</definedName>
    <definedName name="Y" localSheetId="0">BlankMacro1</definedName>
    <definedName name="Y" localSheetId="2">BlankMacro1</definedName>
    <definedName name="Y">BlankMacro1</definedName>
    <definedName name="Z" localSheetId="0">BlankMacro1</definedName>
    <definedName name="Z" localSheetId="2">BlankMacro1</definedName>
    <definedName name="Z">BlankMacro1</definedName>
    <definedName name="가" localSheetId="0">BlankMacro1</definedName>
    <definedName name="가" localSheetId="2">BlankMacro1</definedName>
    <definedName name="가">BlankMacro1</definedName>
    <definedName name="가가" localSheetId="0">BlankMacro1</definedName>
    <definedName name="가가" localSheetId="2">BlankMacro1</definedName>
    <definedName name="가가">BlankMacro1</definedName>
    <definedName name="간선변경" localSheetId="0">BlankMacro1</definedName>
    <definedName name="간선변경">BlankMacro1</definedName>
    <definedName name="간접노무비">'[9]단가 (2)'!$H$6</definedName>
    <definedName name="감감" localSheetId="0">갑지!감감</definedName>
    <definedName name="감감">[0]!감감</definedName>
    <definedName name="감삼" localSheetId="0">갑지!감삼</definedName>
    <definedName name="감삼">[0]!감삼</definedName>
    <definedName name="개거수량" localSheetId="0">#REF!</definedName>
    <definedName name="개거수량" localSheetId="2">#REF!</definedName>
    <definedName name="개거수량">#REF!</definedName>
    <definedName name="건축총괄" localSheetId="0">BlankMacro1</definedName>
    <definedName name="건축총괄" localSheetId="2">BlankMacro1</definedName>
    <definedName name="건축총괄">BlankMacro1</definedName>
    <definedName name="견" localSheetId="0">'[10]총 원가계산'!#REF!</definedName>
    <definedName name="견" localSheetId="2">'[10]총 원가계산'!#REF!</definedName>
    <definedName name="견">'[10]총 원가계산'!#REF!</definedName>
    <definedName name="견적갑지" localSheetId="2">'[10]총 원가계산'!#REF!</definedName>
    <definedName name="견적갑지">'[10]총 원가계산'!#REF!</definedName>
    <definedName name="공" localSheetId="0">#REF!</definedName>
    <definedName name="공" localSheetId="2">#REF!</definedName>
    <definedName name="공">#REF!</definedName>
    <definedName name="공급가액">'[9]단가 (2)'!$H$13</definedName>
    <definedName name="공사명" localSheetId="0">#REF!</definedName>
    <definedName name="공사명" localSheetId="2">#REF!</definedName>
    <definedName name="공사명">#REF!</definedName>
    <definedName name="공사비">'[9]단가 (2)'!$H$5</definedName>
    <definedName name="공사비_건축" localSheetId="0">#REF!</definedName>
    <definedName name="공사비_건축" localSheetId="2">#REF!</definedName>
    <definedName name="공사비_건축">#REF!</definedName>
    <definedName name="공사비_전기" localSheetId="2">#REF!</definedName>
    <definedName name="공사비_전기">#REF!</definedName>
    <definedName name="관급">#N/A</definedName>
    <definedName name="관급1" localSheetId="0">관급</definedName>
    <definedName name="관급1">관급</definedName>
    <definedName name="관급2" localSheetId="0">갑지!관급2</definedName>
    <definedName name="관급2">관급2</definedName>
    <definedName name="관급자재2" localSheetId="0">갑지!관급자재2</definedName>
    <definedName name="관급자재2">[0]!관급자재2</definedName>
    <definedName name="관급자재대" localSheetId="0">갑지!관급자재대</definedName>
    <definedName name="관급자재대">관급자재대</definedName>
    <definedName name="관급자재비">'[9]단가 (2)'!$H$16</definedName>
    <definedName name="관급집계" localSheetId="0">BlankMacro1</definedName>
    <definedName name="관급집계">BlankMacro1</definedName>
    <definedName name="기타" localSheetId="0">#REF!</definedName>
    <definedName name="기타" localSheetId="2">#REF!</definedName>
    <definedName name="기타">#REF!</definedName>
    <definedName name="기타경비">'[9]단가 (2)'!$H$9</definedName>
    <definedName name="깬돌채취" localSheetId="0">갑지!깬돌채취</definedName>
    <definedName name="깬돌채취">[0]!깬돌채취</definedName>
    <definedName name="나" localSheetId="0">BlankMacro1</definedName>
    <definedName name="나" localSheetId="2">BlankMacro1</definedName>
    <definedName name="나">BlankMacro1</definedName>
    <definedName name="남덕" localSheetId="0">BlankMacro1</definedName>
    <definedName name="남덕" localSheetId="2">BlankMacro1</definedName>
    <definedName name="남덕">BlankMacro1</definedName>
    <definedName name="내역" localSheetId="0">BlankMacro1</definedName>
    <definedName name="내역" localSheetId="2">BlankMacro1</definedName>
    <definedName name="내역">BlankMacro1</definedName>
    <definedName name="내역서1">#N/A</definedName>
    <definedName name="내역서다" localSheetId="0">BlankMacro1</definedName>
    <definedName name="내역서다" localSheetId="2">BlankMacro1</definedName>
    <definedName name="내역서다">BlankMacro1</definedName>
    <definedName name="노출직부" localSheetId="0">#REF!</definedName>
    <definedName name="노출직부" localSheetId="2">#REF!</definedName>
    <definedName name="노출직부">#REF!</definedName>
    <definedName name="다" localSheetId="0">BlankMacro1</definedName>
    <definedName name="다" localSheetId="2">BlankMacro1</definedName>
    <definedName name="다">BlankMacro1</definedName>
    <definedName name="단위공량1" localSheetId="0">#REF!</definedName>
    <definedName name="단위공량1" localSheetId="2">#REF!</definedName>
    <definedName name="단위공량1">#REF!</definedName>
    <definedName name="단위공량10" localSheetId="2">#REF!</definedName>
    <definedName name="단위공량10">#REF!</definedName>
    <definedName name="단위공량11" localSheetId="2">#REF!</definedName>
    <definedName name="단위공량11">#REF!</definedName>
    <definedName name="단위공량12" localSheetId="2">#REF!</definedName>
    <definedName name="단위공량12">#REF!</definedName>
    <definedName name="단위공량13" localSheetId="2">#REF!</definedName>
    <definedName name="단위공량13">#REF!</definedName>
    <definedName name="단위공량14" localSheetId="2">#REF!</definedName>
    <definedName name="단위공량14">#REF!</definedName>
    <definedName name="단위공량15" localSheetId="2">#REF!</definedName>
    <definedName name="단위공량15">#REF!</definedName>
    <definedName name="단위공량16" localSheetId="2">#REF!</definedName>
    <definedName name="단위공량16">#REF!</definedName>
    <definedName name="단위공량17" localSheetId="2">#REF!</definedName>
    <definedName name="단위공량17">#REF!</definedName>
    <definedName name="단위공량2" localSheetId="2">#REF!</definedName>
    <definedName name="단위공량2">#REF!</definedName>
    <definedName name="단위공량3" localSheetId="2">#REF!</definedName>
    <definedName name="단위공량3">#REF!</definedName>
    <definedName name="단위공량4" localSheetId="2">#REF!</definedName>
    <definedName name="단위공량4">#REF!</definedName>
    <definedName name="단위공량5" localSheetId="2">#REF!</definedName>
    <definedName name="단위공량5">#REF!</definedName>
    <definedName name="단위공량6" localSheetId="2">#REF!</definedName>
    <definedName name="단위공량6">#REF!</definedName>
    <definedName name="단위공량7" localSheetId="2">#REF!</definedName>
    <definedName name="단위공량7">#REF!</definedName>
    <definedName name="단위공량8" localSheetId="2">#REF!</definedName>
    <definedName name="단위공량8">#REF!</definedName>
    <definedName name="단위공량9" localSheetId="2">#REF!</definedName>
    <definedName name="단위공량9">#REF!</definedName>
    <definedName name="대지면적" localSheetId="2">#REF!</definedName>
    <definedName name="대지면적">#REF!</definedName>
    <definedName name="더다" localSheetId="2">#REF!</definedName>
    <definedName name="더다">#REF!</definedName>
    <definedName name="더닫" localSheetId="2">#REF!</definedName>
    <definedName name="더닫">#REF!</definedName>
    <definedName name="더더더" localSheetId="2">#REF!</definedName>
    <definedName name="더더더">#REF!</definedName>
    <definedName name="도급공사">'[9]단가 (2)'!$H$5</definedName>
    <definedName name="도급예산액">'[9]단가 (2)'!$H$15</definedName>
    <definedName name="도급예상액">'[9]단가 (2)'!$H$15</definedName>
    <definedName name="되메우기" localSheetId="0">갑지!되메우기</definedName>
    <definedName name="되메우기">[0]!되메우기</definedName>
    <definedName name="ㄹ" localSheetId="0">#REF!</definedName>
    <definedName name="ㄹ" localSheetId="2">#REF!</definedName>
    <definedName name="ㄹ">#REF!</definedName>
    <definedName name="라" localSheetId="0">BlankMacro1</definedName>
    <definedName name="라" localSheetId="2">BlankMacro1</definedName>
    <definedName name="라">BlankMacro1</definedName>
    <definedName name="레미콘수운반DT" localSheetId="0">갑지!레미콘수운반DT</definedName>
    <definedName name="레미콘수운반DT">[0]!레미콘수운반DT</definedName>
    <definedName name="ㅁ" localSheetId="0">갑지!ㅁ</definedName>
    <definedName name="ㅁ">ㅁ</definedName>
    <definedName name="ㅁ1" localSheetId="0">#REF!</definedName>
    <definedName name="ㅁ1" localSheetId="2">#REF!</definedName>
    <definedName name="ㅁ1">#REF!</definedName>
    <definedName name="ㅁ219" localSheetId="2">#REF!</definedName>
    <definedName name="ㅁ219">#REF!</definedName>
    <definedName name="ㅁ545" localSheetId="2">#REF!</definedName>
    <definedName name="ㅁ545">#REF!</definedName>
    <definedName name="ㅁㅁ" localSheetId="2">#REF!</definedName>
    <definedName name="ㅁㅁ">#REF!</definedName>
    <definedName name="ㅁㅁㅁ" localSheetId="2">#REF!</definedName>
    <definedName name="ㅁㅁㅁ">#REF!</definedName>
    <definedName name="마" localSheetId="0">BlankMacro1</definedName>
    <definedName name="마" localSheetId="2">BlankMacro1</definedName>
    <definedName name="마">BlankMacro1</definedName>
    <definedName name="말" localSheetId="0">BlankMacro1</definedName>
    <definedName name="말" localSheetId="2">BlankMacro1</definedName>
    <definedName name="말">BlankMacro1</definedName>
    <definedName name="모래운반" localSheetId="0">갑지!모래운반</definedName>
    <definedName name="모래운반">[0]!모래운반</definedName>
    <definedName name="목공">#N/A</definedName>
    <definedName name="물가자료" localSheetId="0">#REF!</definedName>
    <definedName name="물가자료" localSheetId="2">#REF!</definedName>
    <definedName name="물가자료">#REF!</definedName>
    <definedName name="ㅂㅂ" localSheetId="0">'[2]부하(성남)'!#REF!</definedName>
    <definedName name="ㅂㅂ" localSheetId="2">'[2]부하(성남)'!#REF!</definedName>
    <definedName name="ㅂㅂ">'[2]부하(성남)'!#REF!</definedName>
    <definedName name="ㅂㅈㅈ" localSheetId="0">#REF!</definedName>
    <definedName name="ㅂㅈㅈ" localSheetId="2">#REF!</definedName>
    <definedName name="ㅂㅈㅈ">#REF!</definedName>
    <definedName name="바" localSheetId="0">BlankMacro1</definedName>
    <definedName name="바" localSheetId="2">BlankMacro1</definedName>
    <definedName name="바">BlankMacro1</definedName>
    <definedName name="방송" localSheetId="0">BlankMacro1</definedName>
    <definedName name="방송" localSheetId="2">BlankMacro1</definedName>
    <definedName name="방송">BlankMacro1</definedName>
    <definedName name="부가가치세">'[9]단가 (2)'!$H$14</definedName>
    <definedName name="분전반" localSheetId="0">BlankMacro1</definedName>
    <definedName name="분전반" localSheetId="2">BlankMacro1</definedName>
    <definedName name="분전반">BlankMacro1</definedName>
    <definedName name="비목1" localSheetId="0">#REF!</definedName>
    <definedName name="비목1" localSheetId="2">#REF!</definedName>
    <definedName name="비목1">#REF!</definedName>
    <definedName name="비목2" localSheetId="2">#REF!</definedName>
    <definedName name="비목2">#REF!</definedName>
    <definedName name="비목3" localSheetId="2">#REF!</definedName>
    <definedName name="비목3">#REF!</definedName>
    <definedName name="비목4" localSheetId="2">#REF!</definedName>
    <definedName name="비목4">#REF!</definedName>
    <definedName name="사" localSheetId="0">BlankMacro1</definedName>
    <definedName name="사" localSheetId="2">BlankMacro1</definedName>
    <definedName name="사">BlankMacro1</definedName>
    <definedName name="산재보험료">'[9]단가 (2)'!$H$7</definedName>
    <definedName name="산출2" localSheetId="0">BlankMacro1</definedName>
    <definedName name="산출2" localSheetId="2">BlankMacro1</definedName>
    <definedName name="산출2">BlankMacro1</definedName>
    <definedName name="상환금액" localSheetId="0">#REF!</definedName>
    <definedName name="상환금액" localSheetId="2">#REF!</definedName>
    <definedName name="상환금액">#REF!</definedName>
    <definedName name="설계내역서" localSheetId="0">BlankMacro1</definedName>
    <definedName name="설계내역서" localSheetId="2">BlankMacro1</definedName>
    <definedName name="설계내역서">BlankMacro1</definedName>
    <definedName name="설계서용지" localSheetId="0">BlankMacro1</definedName>
    <definedName name="설계서용지" localSheetId="2">BlankMacro1</definedName>
    <definedName name="설계서용지">BlankMacro1</definedName>
    <definedName name="설비" localSheetId="0">BlankMacro1</definedName>
    <definedName name="설비" localSheetId="2">BlankMacro1</definedName>
    <definedName name="설비">BlankMacro1</definedName>
    <definedName name="성당중" localSheetId="0">갑지!성당중</definedName>
    <definedName name="성당중">[0]!성당중</definedName>
    <definedName name="성토3" localSheetId="0">갑지!성토3</definedName>
    <definedName name="성토3">[0]!성토3</definedName>
    <definedName name="성토도쟈" localSheetId="0">갑지!성토도쟈</definedName>
    <definedName name="성토도쟈">[0]!성토도쟈</definedName>
    <definedName name="세금" localSheetId="0">#REF!</definedName>
    <definedName name="세금" localSheetId="2">#REF!</definedName>
    <definedName name="세금">#REF!</definedName>
    <definedName name="소방공량산출서" localSheetId="0">BlankMacro1</definedName>
    <definedName name="소방공량산출서" localSheetId="2">BlankMacro1</definedName>
    <definedName name="소방공량산출서">BlankMacro1</definedName>
    <definedName name="소방내역" localSheetId="0">BlankMacro1</definedName>
    <definedName name="소방내역" localSheetId="2">BlankMacro1</definedName>
    <definedName name="소방내역">BlankMacro1</definedName>
    <definedName name="소방내역서" localSheetId="0">BlankMacro1</definedName>
    <definedName name="소방내역서" localSheetId="2">BlankMacro1</definedName>
    <definedName name="소방내역서">BlankMacro1</definedName>
    <definedName name="수량" localSheetId="0">#REF!</definedName>
    <definedName name="수량" localSheetId="2">#REF!</definedName>
    <definedName name="수량">#REF!</definedName>
    <definedName name="수목보호대" localSheetId="2">#REF!</definedName>
    <definedName name="수목보호대">#REF!</definedName>
    <definedName name="수익" localSheetId="2">#REF!</definedName>
    <definedName name="수익">#REF!</definedName>
    <definedName name="순공사비">'[9]단가 (2)'!$H$10</definedName>
    <definedName name="순공사원가">'[9]단가 (2)'!$H$10</definedName>
    <definedName name="순성토" localSheetId="0">갑지!순성토</definedName>
    <definedName name="순성토">[0]!순성토</definedName>
    <definedName name="시멘트운반" localSheetId="0">갑지!시멘트운반</definedName>
    <definedName name="시멘트운반">[0]!시멘트운반</definedName>
    <definedName name="ㅇ227" localSheetId="0">#REF!</definedName>
    <definedName name="ㅇ227">#REF!</definedName>
    <definedName name="ㅇㄴ" localSheetId="0">[1]부하계산서!#REF!</definedName>
    <definedName name="ㅇㄴ" localSheetId="2">[1]부하계산서!#REF!</definedName>
    <definedName name="ㅇㄴ">[1]부하계산서!#REF!</definedName>
    <definedName name="ㅇㄹㅇㄹ" localSheetId="0">#REF!</definedName>
    <definedName name="ㅇㄹㅇㄹ" localSheetId="2">#REF!</definedName>
    <definedName name="ㅇㄹㅇㄹ">#REF!</definedName>
    <definedName name="ㅇㅇ" localSheetId="0">BlankMacro1</definedName>
    <definedName name="ㅇㅇ" localSheetId="2">BlankMacro1</definedName>
    <definedName name="ㅇㅇ">BlankMacro1</definedName>
    <definedName name="아" localSheetId="0">BlankMacro1</definedName>
    <definedName name="아" localSheetId="2">BlankMacro1</definedName>
    <definedName name="아">BlankMacro1</definedName>
    <definedName name="아늘믿" localSheetId="0">BlankMacro1</definedName>
    <definedName name="아늘믿" localSheetId="2">BlankMacro1</definedName>
    <definedName name="아늘믿">BlankMacro1</definedName>
    <definedName name="아니" localSheetId="0">BlankMacro1</definedName>
    <definedName name="아니" localSheetId="2">BlankMacro1</definedName>
    <definedName name="아니">BlankMacro1</definedName>
    <definedName name="아다" localSheetId="0">BlankMacro1</definedName>
    <definedName name="아다" localSheetId="2">BlankMacro1</definedName>
    <definedName name="아다">BlankMacro1</definedName>
    <definedName name="아디" localSheetId="0">BlankMacro1</definedName>
    <definedName name="아디" localSheetId="2">BlankMacro1</definedName>
    <definedName name="아디">BlankMacro1</definedName>
    <definedName name="아서" localSheetId="0">BlankMacro1</definedName>
    <definedName name="아서" localSheetId="2">BlankMacro1</definedName>
    <definedName name="아서">BlankMacro1</definedName>
    <definedName name="아싸" localSheetId="0">#REF!</definedName>
    <definedName name="아싸" localSheetId="2">#REF!</definedName>
    <definedName name="아싸">#REF!</definedName>
    <definedName name="안" localSheetId="2">#REF!</definedName>
    <definedName name="안">#REF!</definedName>
    <definedName name="안전관리비">'[9]단가 (2)'!$H$8</definedName>
    <definedName name="연면적" localSheetId="0">#REF!</definedName>
    <definedName name="연면적" localSheetId="2">#REF!</definedName>
    <definedName name="연면적">#REF!</definedName>
    <definedName name="예산비교표" localSheetId="0">갑지!예산비교표</definedName>
    <definedName name="예산비교표">[0]!예산비교표</definedName>
    <definedName name="오호" localSheetId="0">#REF!</definedName>
    <definedName name="오호" localSheetId="2">#REF!</definedName>
    <definedName name="오호">#REF!</definedName>
    <definedName name="용모니1" localSheetId="2">#REF!</definedName>
    <definedName name="용모니1">#REF!</definedName>
    <definedName name="울진내역" localSheetId="0">BlankMacro1</definedName>
    <definedName name="울진내역" localSheetId="2">BlankMacro1</definedName>
    <definedName name="울진내역">BlankMacro1</definedName>
    <definedName name="원가" localSheetId="0" hidden="1">[11]날개벽수량표!#REF!</definedName>
    <definedName name="원가" localSheetId="2" hidden="1">[11]날개벽수량표!#REF!</definedName>
    <definedName name="원가" hidden="1">[11]날개벽수량표!#REF!</definedName>
    <definedName name="원가1" localSheetId="0">BlankMacro1</definedName>
    <definedName name="원가1">BlankMacro1</definedName>
    <definedName name="원가2차" localSheetId="0">[1]부하계산서!#REF!</definedName>
    <definedName name="원가2차" localSheetId="2">[1]부하계산서!#REF!</definedName>
    <definedName name="원가2차">[1]부하계산서!#REF!</definedName>
    <definedName name="원가계산" localSheetId="0">갑지!템플리트모듈6</definedName>
    <definedName name="원가계산">템플리트모듈6</definedName>
    <definedName name="원금" localSheetId="0">#REF!</definedName>
    <definedName name="원금" localSheetId="2">#REF!</definedName>
    <definedName name="원금">#REF!</definedName>
    <definedName name="이런" localSheetId="2">#REF!</definedName>
    <definedName name="이런">#REF!</definedName>
    <definedName name="이윤">'[9]단가 (2)'!$H$12</definedName>
    <definedName name="이자" localSheetId="0">#REF!</definedName>
    <definedName name="이자" localSheetId="2">#REF!</definedName>
    <definedName name="이자">#REF!</definedName>
    <definedName name="이자율">0.125</definedName>
    <definedName name="이히" localSheetId="0">#REF!</definedName>
    <definedName name="이히" localSheetId="2">#REF!</definedName>
    <definedName name="이히">#REF!</definedName>
    <definedName name="인공" localSheetId="2">#REF!</definedName>
    <definedName name="인공">#REF!</definedName>
    <definedName name="인상익" localSheetId="0">BlankMacro1</definedName>
    <definedName name="인상익" localSheetId="2">BlankMacro1</definedName>
    <definedName name="인상익">BlankMacro1</definedName>
    <definedName name="일반건설공사_갑" localSheetId="0">[3]단위수량!#REF!</definedName>
    <definedName name="일반건설공사_갑" localSheetId="2">[3]단위수량!#REF!</definedName>
    <definedName name="일반건설공사_갑">[3]단위수량!#REF!</definedName>
    <definedName name="일반건설공사_을" localSheetId="2">[3]단위수량!#REF!</definedName>
    <definedName name="일반건설공사_을">[3]단위수량!#REF!</definedName>
    <definedName name="일반관리비">'[9]단가 (2)'!$H$11</definedName>
    <definedName name="ㅈㅂㄴㄷ" localSheetId="0">[1]부하계산서!#REF!</definedName>
    <definedName name="ㅈㅂㄴㄷ" localSheetId="2">[1]부하계산서!#REF!</definedName>
    <definedName name="ㅈㅂㄴㄷ">[1]부하계산서!#REF!</definedName>
    <definedName name="ㅈㅈㅈㅈ" localSheetId="0">갑지!ㅈㅈㅈㅈ</definedName>
    <definedName name="ㅈㅈㅈㅈ">[0]!ㅈㅈㅈㅈ</definedName>
    <definedName name="자" localSheetId="0">BlankMacro1</definedName>
    <definedName name="자" localSheetId="2">BlankMacro1</definedName>
    <definedName name="자">BlankMacro1</definedName>
    <definedName name="자갈운반" localSheetId="0">갑지!자갈운반</definedName>
    <definedName name="자갈운반">[0]!자갈운반</definedName>
    <definedName name="자동제어1차공량산출" localSheetId="0">BlankMacro1</definedName>
    <definedName name="자동제어1차공량산출" localSheetId="2">BlankMacro1</definedName>
    <definedName name="자동제어1차공량산출">BlankMacro1</definedName>
    <definedName name="잔토처리" localSheetId="0">갑지!잔토처리</definedName>
    <definedName name="잔토처리">[0]!잔토처리</definedName>
    <definedName name="재료비">'[9]단가 (2)'!$J$5</definedName>
    <definedName name="전기내역" localSheetId="0">BlankMacro1</definedName>
    <definedName name="전기내역" localSheetId="2">BlankMacro1</definedName>
    <definedName name="전기내역">BlankMacro1</definedName>
    <definedName name="전기내역1" localSheetId="0">BlankMacro1</definedName>
    <definedName name="전기내역1" localSheetId="2">BlankMacro1</definedName>
    <definedName name="전기내역1">BlankMacro1</definedName>
    <definedName name="전기변경1" localSheetId="0">BlankMacro1</definedName>
    <definedName name="전기변경1">BlankMacro1</definedName>
    <definedName name="전기변경3" localSheetId="0">BlankMacro1</definedName>
    <definedName name="전기변경3">BlankMacro1</definedName>
    <definedName name="전기재료관" localSheetId="0">#REF!</definedName>
    <definedName name="전기재료관" localSheetId="2">#REF!</definedName>
    <definedName name="전기재료관">#REF!</definedName>
    <definedName name="절토" localSheetId="0">갑지!절토</definedName>
    <definedName name="절토">[0]!절토</definedName>
    <definedName name="제일안과병원" localSheetId="0">#REF!</definedName>
    <definedName name="제일안과병원" localSheetId="2">#REF!</definedName>
    <definedName name="제일안과병원">#REF!</definedName>
    <definedName name="중건설공사" localSheetId="0">[3]단위수량!#REF!</definedName>
    <definedName name="중건설공사" localSheetId="2">[3]단위수량!#REF!</definedName>
    <definedName name="중건설공사">[3]단위수량!#REF!</definedName>
    <definedName name="직접경비">'[9]단가 (2)'!$K$5</definedName>
    <definedName name="직접노무비">'[9]단가 (2)'!$I$5</definedName>
    <definedName name="집" localSheetId="0">#N/A</definedName>
    <definedName name="집">갑지!집</definedName>
    <definedName name="집계서" localSheetId="0">BlankMacro1</definedName>
    <definedName name="집계서" localSheetId="2">BlankMacro1</definedName>
    <definedName name="집계서">BlankMacro1</definedName>
    <definedName name="집계표2" localSheetId="0">갑지!집</definedName>
    <definedName name="집계표2">집</definedName>
    <definedName name="ㅊ1555" localSheetId="0">#REF!</definedName>
    <definedName name="ㅊ1555" localSheetId="2">#REF!</definedName>
    <definedName name="ㅊ1555">#REF!</definedName>
    <definedName name="차" localSheetId="0">BlankMacro1</definedName>
    <definedName name="차" localSheetId="2">BlankMacro1</definedName>
    <definedName name="차">BlankMacro1</definedName>
    <definedName name="창호2" localSheetId="0">갑지!창호2</definedName>
    <definedName name="창호2">[0]!창호2</definedName>
    <definedName name="창호대가">#N/A</definedName>
    <definedName name="철근운반" localSheetId="0">갑지!철근운반</definedName>
    <definedName name="철근운반">[0]!철근운반</definedName>
    <definedName name="철도궤도신설공사" localSheetId="0">[3]단위수량!#REF!</definedName>
    <definedName name="철도궤도신설공사" localSheetId="2">[3]단위수량!#REF!</definedName>
    <definedName name="철도궤도신설공사">[3]단위수량!#REF!</definedName>
    <definedName name="총괄관급" localSheetId="0">갑지!총괄관급</definedName>
    <definedName name="총괄관급">[0]!총괄관급</definedName>
    <definedName name="총집계" localSheetId="0">BlankMacro1</definedName>
    <definedName name="총집계" localSheetId="2">BlankMacro1</definedName>
    <definedName name="총집계">BlankMacro1</definedName>
    <definedName name="ㅋㅋ" localSheetId="0">BlankMacro1</definedName>
    <definedName name="ㅋㅋ" localSheetId="2">BlankMacro1</definedName>
    <definedName name="ㅋㅋ">BlankMacro1</definedName>
    <definedName name="터파기" localSheetId="0">갑지!터파기</definedName>
    <definedName name="터파기">[0]!터파기</definedName>
    <definedName name="템플리트모듈1" localSheetId="0">갑지!템플리트모듈6</definedName>
    <definedName name="템플리트모듈1">템플리트모듈6</definedName>
    <definedName name="템플리트모듈2" localSheetId="0">갑지!템플리트모듈6</definedName>
    <definedName name="템플리트모듈2">템플리트모듈6</definedName>
    <definedName name="템플리트모듈3" localSheetId="0">갑지!템플리트모듈6</definedName>
    <definedName name="템플리트모듈3">템플리트모듈6</definedName>
    <definedName name="템플리트모듈4" localSheetId="0">갑지!템플리트모듈6</definedName>
    <definedName name="템플리트모듈4">템플리트모듈6</definedName>
    <definedName name="템플리트모듈5" localSheetId="0">갑지!템플리트모듈6</definedName>
    <definedName name="템플리트모듈5">템플리트모듈6</definedName>
    <definedName name="템플리트모듈6" localSheetId="0">#N/A</definedName>
    <definedName name="템플리트모듈6">갑지!템플리트모듈6</definedName>
    <definedName name="토적1" localSheetId="0">갑지!토적1</definedName>
    <definedName name="토적1">[0]!토적1</definedName>
    <definedName name="토적표" localSheetId="0" hidden="1">#REF!</definedName>
    <definedName name="토적표" localSheetId="2" hidden="1">#REF!</definedName>
    <definedName name="토적표" hidden="1">#REF!</definedName>
    <definedName name="통신" localSheetId="0">BlankMacro1</definedName>
    <definedName name="통신" localSheetId="2">BlankMacro1</definedName>
    <definedName name="통신">BlankMacro1</definedName>
    <definedName name="통신일위대가" localSheetId="0">BlankMacro1</definedName>
    <definedName name="통신일위대가" localSheetId="2">BlankMacro1</definedName>
    <definedName name="통신일위대가">BlankMacro1</definedName>
    <definedName name="통신집계" localSheetId="0">BlankMacro1</definedName>
    <definedName name="통신집계" localSheetId="2">BlankMacro1</definedName>
    <definedName name="통신집계">BlankMacro1</definedName>
    <definedName name="특수및기타건설공사" localSheetId="0">[3]단위수량!#REF!</definedName>
    <definedName name="특수및기타건설공사" localSheetId="2">[3]단위수량!#REF!</definedName>
    <definedName name="특수및기타건설공사">[3]단위수량!#REF!</definedName>
    <definedName name="폐기량산출" localSheetId="0">갑지!폐기량산출</definedName>
    <definedName name="폐기량산출">[0]!폐기량산출</definedName>
    <definedName name="폐기물내역서" localSheetId="0">갑지!템플리트모듈6</definedName>
    <definedName name="폐기물내역서">템플리트모듈6</definedName>
    <definedName name="폐기물집계표" localSheetId="0">갑지!집</definedName>
    <definedName name="폐기물집계표">집</definedName>
    <definedName name="품위내역서" localSheetId="0">BlankMacro1</definedName>
    <definedName name="품위내역서" localSheetId="2">BlankMacro1</definedName>
    <definedName name="품위내역서">BlankMacro1</definedName>
    <definedName name="한전수탁비">'[9]단가 (2)'!$H$17</definedName>
    <definedName name="합계" localSheetId="0">갑지!합계</definedName>
    <definedName name="합계">합계</definedName>
    <definedName name="허ㅗ러" localSheetId="0">BlankMacro1</definedName>
    <definedName name="허ㅗ러" localSheetId="2">BlankMacro1</definedName>
    <definedName name="허ㅗ러">BlankMacro1</definedName>
    <definedName name="화장" localSheetId="0">BlankMacro1</definedName>
    <definedName name="화장" localSheetId="2">BlankMacro1</definedName>
    <definedName name="화장">BlankMacro1</definedName>
    <definedName name="횡배수관">[12]DATA!$K$2:$W$10</definedName>
    <definedName name="흄관운반" localSheetId="0">갑지!흄관운반</definedName>
    <definedName name="흄관운반">[0]!흄관운반</definedName>
    <definedName name="ㅔ154">[13]Sheet1!$K$84</definedName>
    <definedName name="ㅕ168" localSheetId="0">#REF!</definedName>
    <definedName name="ㅕ168">#REF!</definedName>
    <definedName name="ㅜㅜ" localSheetId="0">BlankMacro1</definedName>
    <definedName name="ㅜㅜ" localSheetId="2">BlankMacro1</definedName>
    <definedName name="ㅜㅜ">BlankMacro1</definedName>
    <definedName name="ㅠ61" localSheetId="0">#REF!</definedName>
    <definedName name="ㅠ61">#REF!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3" i="14" l="1"/>
  <c r="F12" i="8" l="1"/>
  <c r="L12" i="8" s="1"/>
  <c r="F6" i="8" l="1"/>
  <c r="L6" i="8" s="1"/>
  <c r="F7" i="8"/>
  <c r="L7" i="8" s="1"/>
  <c r="F8" i="8"/>
  <c r="L8" i="8" s="1"/>
  <c r="F9" i="8"/>
  <c r="L9" i="8" s="1"/>
  <c r="F10" i="8"/>
  <c r="L10" i="8" s="1"/>
  <c r="F11" i="8"/>
  <c r="L11" i="8" s="1"/>
  <c r="F5" i="8"/>
  <c r="L5" i="8" l="1"/>
  <c r="F14" i="8"/>
  <c r="J17" i="8"/>
  <c r="K13" i="8" l="1"/>
  <c r="L13" i="8"/>
  <c r="A2" i="8"/>
  <c r="E10" i="14" l="1"/>
  <c r="L14" i="8" l="1"/>
  <c r="K15" i="8" l="1"/>
  <c r="H15" i="8" l="1"/>
  <c r="H17" i="8" s="1"/>
  <c r="E7" i="14" s="1"/>
  <c r="E16" i="8" l="1"/>
  <c r="L15" i="8"/>
  <c r="K16" i="8" l="1"/>
  <c r="F16" i="8"/>
  <c r="F17" i="8" s="1"/>
  <c r="E4" i="14" s="1"/>
  <c r="L16" i="8" l="1"/>
  <c r="L17" i="8" s="1"/>
  <c r="E8" i="14" l="1"/>
  <c r="E9" i="14" s="1"/>
  <c r="E13" i="14"/>
  <c r="E17" i="14" s="1"/>
  <c r="E14" i="14"/>
  <c r="E11" i="14" l="1"/>
  <c r="E12" i="14"/>
  <c r="E6" i="14" l="1"/>
  <c r="E18" i="14" l="1"/>
  <c r="E16" i="14"/>
  <c r="E20" i="14" l="1"/>
  <c r="E21" i="14" l="1"/>
  <c r="E22" i="14" s="1"/>
  <c r="E25" i="14" l="1"/>
  <c r="E26" i="14" l="1"/>
  <c r="E27" i="14" s="1"/>
  <c r="E29" i="14" s="1"/>
</calcChain>
</file>

<file path=xl/sharedStrings.xml><?xml version="1.0" encoding="utf-8"?>
<sst xmlns="http://schemas.openxmlformats.org/spreadsheetml/2006/main" count="181" uniqueCount="129">
  <si>
    <t>내  역  서</t>
    <phoneticPr fontId="24" type="noConversion"/>
  </si>
  <si>
    <t>명 칭</t>
    <phoneticPr fontId="24" type="noConversion"/>
  </si>
  <si>
    <t>규 격</t>
    <phoneticPr fontId="24" type="noConversion"/>
  </si>
  <si>
    <t>재 료 비</t>
    <phoneticPr fontId="24" type="noConversion"/>
  </si>
  <si>
    <t>노 무 비</t>
    <phoneticPr fontId="24" type="noConversion"/>
  </si>
  <si>
    <t>경 비</t>
    <phoneticPr fontId="24" type="noConversion"/>
  </si>
  <si>
    <t>비 고</t>
    <phoneticPr fontId="24" type="noConversion"/>
  </si>
  <si>
    <t>단 가</t>
    <phoneticPr fontId="24" type="noConversion"/>
  </si>
  <si>
    <t>금 액</t>
    <phoneticPr fontId="24" type="noConversion"/>
  </si>
  <si>
    <t>식</t>
  </si>
  <si>
    <t>인</t>
  </si>
  <si>
    <t>합 계</t>
    <phoneticPr fontId="24" type="noConversion"/>
  </si>
  <si>
    <t>단위</t>
    <phoneticPr fontId="24" type="noConversion"/>
  </si>
  <si>
    <t>수량</t>
    <phoneticPr fontId="24" type="noConversion"/>
  </si>
  <si>
    <t>설    계    서    용    지</t>
    <phoneticPr fontId="3" type="noConversion"/>
  </si>
  <si>
    <t>팀
장</t>
    <phoneticPr fontId="3" type="noConversion"/>
  </si>
  <si>
    <t xml:space="preserve">공     사     명 : </t>
    <phoneticPr fontId="3" type="noConversion"/>
  </si>
  <si>
    <t xml:space="preserve">설  계  금  액 : </t>
    <phoneticPr fontId="3" type="noConversion"/>
  </si>
  <si>
    <t>소 계</t>
    <phoneticPr fontId="3" type="noConversion"/>
  </si>
  <si>
    <t/>
  </si>
  <si>
    <t>공 사 원 가 계 산 서</t>
  </si>
  <si>
    <t>비        목</t>
  </si>
  <si>
    <t>금      액</t>
  </si>
  <si>
    <t>구        성        비</t>
  </si>
  <si>
    <t>비      고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</si>
  <si>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</si>
  <si>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</si>
  <si>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</si>
  <si>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</si>
  <si>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</si>
  <si>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</si>
  <si>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</si>
  <si>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</si>
  <si>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</si>
  <si>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</si>
  <si>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</si>
  <si>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</si>
  <si>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</si>
  <si>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6%</t>
    <phoneticPr fontId="34" type="noConversion"/>
  </si>
  <si>
    <t>BS</t>
  </si>
  <si>
    <t>C2</t>
  </si>
  <si>
    <t>경        비</t>
  </si>
  <si>
    <t>경              비</t>
  </si>
  <si>
    <t>C4</t>
  </si>
  <si>
    <t>산  재  보  험  료</t>
  </si>
  <si>
    <t>노무비 * 3.56%</t>
    <phoneticPr fontId="34" type="noConversion"/>
  </si>
  <si>
    <t>C5</t>
  </si>
  <si>
    <t>고  용  보  험  료</t>
  </si>
  <si>
    <t>노무비 * 1.01%</t>
  </si>
  <si>
    <t>C6</t>
  </si>
  <si>
    <t>국민  건강  보험료</t>
  </si>
  <si>
    <t>C7</t>
  </si>
  <si>
    <t>국민  연금  보험료</t>
  </si>
  <si>
    <t>C8</t>
  </si>
  <si>
    <t>퇴직  공제  부금비</t>
  </si>
  <si>
    <t>직접노무비 * 2.3%</t>
  </si>
  <si>
    <t>1억이상 건설공사</t>
    <phoneticPr fontId="34" type="noConversion"/>
  </si>
  <si>
    <t>CA</t>
  </si>
  <si>
    <t>산업안전보건관리비</t>
  </si>
  <si>
    <t>도급+도급자관급 2천만원이상 건설공사</t>
    <phoneticPr fontId="34" type="noConversion"/>
  </si>
  <si>
    <t>CB</t>
  </si>
  <si>
    <t>노인장기요양보험료</t>
  </si>
  <si>
    <t>CG</t>
  </si>
  <si>
    <t>기   타    경   비</t>
  </si>
  <si>
    <t>(재료비+노무비) * 3%</t>
    <phoneticPr fontId="34" type="noConversion"/>
  </si>
  <si>
    <t>CH</t>
  </si>
  <si>
    <t>환  경  보  전  비</t>
  </si>
  <si>
    <t>CS</t>
  </si>
  <si>
    <t>S1</t>
  </si>
  <si>
    <t xml:space="preserve">        계</t>
  </si>
  <si>
    <t>D1</t>
  </si>
  <si>
    <t>일  반  관  리  비</t>
  </si>
  <si>
    <t>계 * 3%</t>
    <phoneticPr fontId="34" type="noConversion"/>
  </si>
  <si>
    <t>D2</t>
  </si>
  <si>
    <t>(노무비+경비+일반관리비) * 10%</t>
    <phoneticPr fontId="34" type="noConversion"/>
  </si>
  <si>
    <t>작  업  부  산  물</t>
    <phoneticPr fontId="34" type="noConversion"/>
  </si>
  <si>
    <t>D9</t>
  </si>
  <si>
    <t>공   급    가   액</t>
  </si>
  <si>
    <t>DB</t>
  </si>
  <si>
    <t>부  가  가  치  세</t>
    <phoneticPr fontId="34" type="noConversion"/>
  </si>
  <si>
    <t>공급가액 * 10%</t>
  </si>
  <si>
    <t>DH</t>
  </si>
  <si>
    <t>도      급      액</t>
  </si>
  <si>
    <t>S2</t>
  </si>
  <si>
    <t>총   공   사    비</t>
  </si>
  <si>
    <t>(재료비+직노+관급자재비) * 3.11%</t>
    <phoneticPr fontId="3" type="noConversion"/>
  </si>
  <si>
    <t>잡재료비</t>
    <phoneticPr fontId="32" type="noConversion"/>
  </si>
  <si>
    <t>부속자재 2%</t>
    <phoneticPr fontId="32" type="noConversion"/>
  </si>
  <si>
    <t>식</t>
    <phoneticPr fontId="32" type="noConversion"/>
  </si>
  <si>
    <t>노무비의 3%</t>
    <phoneticPr fontId="3" type="noConversion"/>
  </si>
  <si>
    <t>노무비</t>
    <phoneticPr fontId="32" type="noConversion"/>
  </si>
  <si>
    <t>공구손료</t>
    <phoneticPr fontId="32" type="noConversion"/>
  </si>
  <si>
    <t>식</t>
    <phoneticPr fontId="3" type="noConversion"/>
  </si>
  <si>
    <t>이              윤</t>
    <phoneticPr fontId="34" type="noConversion"/>
  </si>
  <si>
    <t>관   급    공   사</t>
    <phoneticPr fontId="34" type="noConversion"/>
  </si>
  <si>
    <t>담
당</t>
    <phoneticPr fontId="3" type="noConversion"/>
  </si>
  <si>
    <t>확
인</t>
    <phoneticPr fontId="3" type="noConversion"/>
  </si>
  <si>
    <t>대</t>
    <phoneticPr fontId="3" type="noConversion"/>
  </si>
  <si>
    <t>고압케이블전공</t>
    <phoneticPr fontId="3" type="noConversion"/>
  </si>
  <si>
    <t>진공차단기(VCB)</t>
    <phoneticPr fontId="3" type="noConversion"/>
  </si>
  <si>
    <t>고압진공전자접초기(VC)</t>
    <phoneticPr fontId="3" type="noConversion"/>
  </si>
  <si>
    <t>C-2</t>
    <phoneticPr fontId="3" type="noConversion"/>
  </si>
  <si>
    <t>C-1</t>
    <phoneticPr fontId="3" type="noConversion"/>
  </si>
  <si>
    <t>VM-1</t>
    <phoneticPr fontId="3" type="noConversion"/>
  </si>
  <si>
    <t>VM-6</t>
    <phoneticPr fontId="3" type="noConversion"/>
  </si>
  <si>
    <t>3.3KV 200A DC 110V</t>
    <phoneticPr fontId="3" type="noConversion"/>
  </si>
  <si>
    <t>한류형 파워퓨즈</t>
    <phoneticPr fontId="3" type="noConversion"/>
  </si>
  <si>
    <t>LEL-3/6G-100</t>
    <phoneticPr fontId="3" type="noConversion"/>
  </si>
  <si>
    <t>대</t>
    <phoneticPr fontId="3" type="noConversion"/>
  </si>
  <si>
    <t>개</t>
    <phoneticPr fontId="3" type="noConversion"/>
  </si>
  <si>
    <t>장비철거</t>
    <phoneticPr fontId="3" type="noConversion"/>
  </si>
  <si>
    <t>VCB, VC, 전력량계등</t>
    <phoneticPr fontId="3" type="noConversion"/>
  </si>
  <si>
    <t>VM3~5
VM7~8</t>
    <phoneticPr fontId="3" type="noConversion"/>
  </si>
  <si>
    <t>7.2KV 12.5KA 1,250A(VL-06E25LA13)
제어커넥터, 인입핸들
LVB-06E-25A/12-1A2C 호환</t>
    <phoneticPr fontId="3" type="noConversion"/>
  </si>
  <si>
    <t>7.2KV 25KA 1,250A(VL-06E25A13)
제어커넥터, 인입핸들
LVB-06E-25D/12-1A2B 호환</t>
    <phoneticPr fontId="3" type="noConversion"/>
  </si>
  <si>
    <t>7.2KV 12.5KA 630A(VL-06E13B06)
제어커넥터, 인입핸들
LVB-06E-13A/06 1A2A 호환</t>
    <phoneticPr fontId="3" type="noConversion"/>
  </si>
  <si>
    <t>LEL-3/6G-75</t>
    <phoneticPr fontId="3" type="noConversion"/>
  </si>
  <si>
    <t>직접노무비 * 3.595%</t>
    <phoneticPr fontId="34" type="noConversion"/>
  </si>
  <si>
    <t>건강보험료 * 13.14%</t>
    <phoneticPr fontId="34" type="noConversion"/>
  </si>
  <si>
    <t>직접노무비 * 4.75%</t>
    <phoneticPr fontId="3" type="noConversion"/>
  </si>
  <si>
    <t>디지털전력량계</t>
    <phoneticPr fontId="3" type="noConversion"/>
  </si>
  <si>
    <t>PT 110V 5A(1급 3상3선식)</t>
    <phoneticPr fontId="3" type="noConversion"/>
  </si>
  <si>
    <t>EA</t>
    <phoneticPr fontId="3" type="noConversion"/>
  </si>
  <si>
    <t>VM-5</t>
    <phoneticPr fontId="3" type="noConversion"/>
  </si>
  <si>
    <t xml:space="preserve">                            2026학년도</t>
    <phoneticPr fontId="3" type="noConversion"/>
  </si>
  <si>
    <t>2026 년       4 월        일             설     계</t>
    <phoneticPr fontId="3" type="noConversion"/>
  </si>
  <si>
    <t>대명캠퍼스 주변전실 노후 고압차단기 교체</t>
    <phoneticPr fontId="3" type="noConversion"/>
  </si>
  <si>
    <t>공사명 : 대명캠퍼스 주변전실 고압차단기 교체</t>
    <phoneticPr fontId="34" type="noConversion"/>
  </si>
  <si>
    <t>금                      원(금              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</si>
</sst>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₩&quot;#,##0;[Red]\-&quot;₩&quot;#,##0"/>
    <numFmt numFmtId="41" formatCode="_-* #,##0_-;\-* #,##0_-;_-* &quot;-&quot;_-;_-@_-"/>
    <numFmt numFmtId="176" formatCode="_ * #,##0_ ;_ * &quot;₩&quot;&quot;₩&quot;&quot;₩&quot;\!\!\!\-#,##0_ ;_ * &quot;-&quot;_ ;_ @_ "/>
    <numFmt numFmtId="177" formatCode="&quot;공 사 명: &quot;"/>
    <numFmt numFmtId="178" formatCode="0_ "/>
    <numFmt numFmtId="179" formatCode="#,###"/>
    <numFmt numFmtId="180" formatCode="&quot;금&quot;* #,##0&quot;원&quot;"/>
  </numFmts>
  <fonts count="41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20"/>
      <name val="새굴림"/>
      <family val="1"/>
      <charset val="129"/>
    </font>
    <font>
      <sz val="11"/>
      <name val="새굴림"/>
      <family val="1"/>
      <charset val="129"/>
    </font>
    <font>
      <sz val="10"/>
      <name val="새굴림"/>
      <family val="1"/>
      <charset val="129"/>
    </font>
    <font>
      <sz val="12"/>
      <name val="새굴림"/>
      <family val="1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11"/>
      <color theme="1"/>
      <name val="새굴림"/>
      <family val="1"/>
      <charset val="129"/>
    </font>
    <font>
      <b/>
      <sz val="11"/>
      <color theme="1"/>
      <name val="새굴림"/>
      <family val="1"/>
      <charset val="129"/>
    </font>
    <font>
      <b/>
      <sz val="11"/>
      <name val="새굴림"/>
      <family val="1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176" fontId="4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8" fillId="20" borderId="11" applyNumberFormat="0" applyAlignment="0" applyProtection="0">
      <alignment vertical="center"/>
    </xf>
    <xf numFmtId="0" fontId="2" fillId="21" borderId="12" applyNumberFormat="0" applyFont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5" fillId="7" borderId="11" applyNumberFormat="0" applyAlignment="0" applyProtection="0">
      <alignment vertical="center"/>
    </xf>
    <xf numFmtId="0" fontId="21" fillId="20" borderId="14" applyNumberFormat="0" applyAlignment="0" applyProtection="0">
      <alignment vertical="center"/>
    </xf>
    <xf numFmtId="0" fontId="1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25" fillId="0" borderId="0" xfId="47" applyFont="1" applyAlignment="1">
      <alignment horizontal="center" vertical="center"/>
    </xf>
    <xf numFmtId="0" fontId="33" fillId="0" borderId="0" xfId="47" applyFont="1" applyAlignment="1">
      <alignment horizontal="center" vertical="center"/>
    </xf>
    <xf numFmtId="0" fontId="1" fillId="0" borderId="0" xfId="55">
      <alignment vertical="center"/>
    </xf>
    <xf numFmtId="0" fontId="27" fillId="0" borderId="10" xfId="55" quotePrefix="1" applyFont="1" applyBorder="1" applyAlignment="1">
      <alignment vertical="center" wrapText="1"/>
    </xf>
    <xf numFmtId="179" fontId="27" fillId="0" borderId="10" xfId="55" applyNumberFormat="1" applyFont="1" applyBorder="1" applyAlignment="1">
      <alignment vertical="center" wrapText="1"/>
    </xf>
    <xf numFmtId="0" fontId="1" fillId="0" borderId="0" xfId="55" quotePrefix="1">
      <alignment vertical="center"/>
    </xf>
    <xf numFmtId="0" fontId="27" fillId="0" borderId="0" xfId="55" applyFont="1">
      <alignment vertical="center"/>
    </xf>
    <xf numFmtId="0" fontId="27" fillId="0" borderId="10" xfId="55" quotePrefix="1" applyFont="1" applyBorder="1" applyAlignment="1">
      <alignment horizontal="center" vertical="center" wrapText="1"/>
    </xf>
    <xf numFmtId="0" fontId="36" fillId="0" borderId="10" xfId="55" quotePrefix="1" applyFont="1" applyBorder="1" applyAlignment="1">
      <alignment horizontal="center" vertical="center" wrapText="1"/>
    </xf>
    <xf numFmtId="179" fontId="26" fillId="24" borderId="10" xfId="55" applyNumberFormat="1" applyFont="1" applyFill="1" applyBorder="1" applyAlignment="1">
      <alignment vertical="center" wrapText="1"/>
    </xf>
    <xf numFmtId="0" fontId="26" fillId="24" borderId="10" xfId="55" quotePrefix="1" applyFont="1" applyFill="1" applyBorder="1" applyAlignment="1">
      <alignment vertical="center" wrapText="1"/>
    </xf>
    <xf numFmtId="0" fontId="37" fillId="0" borderId="0" xfId="47" applyFont="1" applyAlignment="1">
      <alignment horizontal="left" vertical="center"/>
    </xf>
    <xf numFmtId="0" fontId="37" fillId="0" borderId="0" xfId="47" applyFont="1" applyAlignment="1">
      <alignment horizontal="center" vertical="center"/>
    </xf>
    <xf numFmtId="0" fontId="38" fillId="0" borderId="10" xfId="47" applyFont="1" applyBorder="1" applyAlignment="1">
      <alignment horizontal="left" vertical="center" shrinkToFit="1"/>
    </xf>
    <xf numFmtId="0" fontId="37" fillId="0" borderId="10" xfId="47" applyFont="1" applyBorder="1" applyAlignment="1">
      <alignment horizontal="center" vertical="center" shrinkToFit="1"/>
    </xf>
    <xf numFmtId="41" fontId="38" fillId="0" borderId="10" xfId="48" applyFont="1" applyBorder="1" applyAlignment="1">
      <alignment horizontal="center" vertical="center" shrinkToFit="1"/>
    </xf>
    <xf numFmtId="0" fontId="38" fillId="0" borderId="10" xfId="47" applyFont="1" applyBorder="1" applyAlignment="1">
      <alignment horizontal="center" vertical="center" shrinkToFit="1"/>
    </xf>
    <xf numFmtId="41" fontId="37" fillId="0" borderId="10" xfId="56" applyFont="1" applyBorder="1" applyAlignment="1">
      <alignment vertical="center" shrinkToFit="1"/>
    </xf>
    <xf numFmtId="41" fontId="37" fillId="0" borderId="10" xfId="48" applyFont="1" applyBorder="1" applyAlignment="1">
      <alignment horizontal="center" vertical="center" shrinkToFit="1"/>
    </xf>
    <xf numFmtId="0" fontId="29" fillId="0" borderId="10" xfId="47" applyFont="1" applyBorder="1" applyAlignment="1">
      <alignment vertical="center" shrinkToFit="1"/>
    </xf>
    <xf numFmtId="41" fontId="37" fillId="0" borderId="10" xfId="56" applyFont="1" applyBorder="1" applyAlignment="1">
      <alignment vertical="center" wrapText="1" shrinkToFit="1"/>
    </xf>
    <xf numFmtId="41" fontId="29" fillId="0" borderId="10" xfId="56" applyFont="1" applyBorder="1" applyAlignment="1">
      <alignment vertical="center" wrapText="1" shrinkToFit="1"/>
    </xf>
    <xf numFmtId="41" fontId="29" fillId="0" borderId="10" xfId="56" applyFont="1" applyBorder="1" applyAlignment="1">
      <alignment horizontal="center" vertical="center" shrinkToFit="1"/>
    </xf>
    <xf numFmtId="41" fontId="37" fillId="0" borderId="10" xfId="56" applyFont="1" applyBorder="1" applyAlignment="1">
      <alignment horizontal="center" vertical="center" shrinkToFit="1"/>
    </xf>
    <xf numFmtId="9" fontId="39" fillId="0" borderId="10" xfId="47" applyNumberFormat="1" applyFont="1" applyBorder="1" applyAlignment="1">
      <alignment horizontal="center" vertical="center" shrinkToFit="1"/>
    </xf>
    <xf numFmtId="9" fontId="29" fillId="0" borderId="10" xfId="47" applyNumberFormat="1" applyFont="1" applyBorder="1" applyAlignment="1">
      <alignment horizontal="left" vertical="center" shrinkToFit="1"/>
    </xf>
    <xf numFmtId="41" fontId="27" fillId="0" borderId="10" xfId="56" applyFont="1" applyBorder="1" applyAlignment="1">
      <alignment vertical="center" wrapText="1" shrinkToFit="1"/>
    </xf>
    <xf numFmtId="178" fontId="37" fillId="0" borderId="10" xfId="47" applyNumberFormat="1" applyFont="1" applyFill="1" applyBorder="1" applyAlignment="1">
      <alignment horizontal="center" vertical="center" shrinkToFit="1"/>
    </xf>
    <xf numFmtId="178" fontId="37" fillId="0" borderId="10" xfId="47" applyNumberFormat="1" applyFont="1" applyBorder="1" applyAlignment="1">
      <alignment horizontal="center" vertical="center" shrinkToFit="1"/>
    </xf>
    <xf numFmtId="178" fontId="38" fillId="0" borderId="10" xfId="47" applyNumberFormat="1" applyFont="1" applyBorder="1" applyAlignment="1">
      <alignment horizontal="center" vertical="center" shrinkToFit="1"/>
    </xf>
    <xf numFmtId="0" fontId="29" fillId="0" borderId="15" xfId="45" applyFont="1" applyFill="1" applyBorder="1" applyAlignment="1">
      <alignment horizontal="center" vertical="center" wrapText="1"/>
    </xf>
    <xf numFmtId="0" fontId="29" fillId="0" borderId="16" xfId="45" applyFont="1" applyFill="1" applyBorder="1" applyAlignment="1">
      <alignment horizontal="center" vertical="center" wrapText="1"/>
    </xf>
    <xf numFmtId="0" fontId="29" fillId="0" borderId="26" xfId="45" applyFont="1" applyFill="1" applyBorder="1" applyAlignment="1">
      <alignment horizontal="center" vertical="center" wrapText="1"/>
    </xf>
    <xf numFmtId="0" fontId="29" fillId="0" borderId="16" xfId="45" applyFont="1" applyFill="1" applyBorder="1" applyAlignment="1">
      <alignment vertical="center" wrapText="1"/>
    </xf>
    <xf numFmtId="0" fontId="29" fillId="0" borderId="19" xfId="45" applyFont="1" applyFill="1" applyBorder="1" applyAlignment="1">
      <alignment horizontal="center" vertical="center"/>
    </xf>
    <xf numFmtId="0" fontId="29" fillId="0" borderId="0" xfId="45" applyFont="1" applyFill="1" applyBorder="1" applyAlignment="1">
      <alignment horizontal="center"/>
    </xf>
    <xf numFmtId="0" fontId="29" fillId="0" borderId="0" xfId="45" quotePrefix="1" applyFont="1" applyFill="1" applyBorder="1" applyAlignment="1">
      <alignment horizontal="center"/>
    </xf>
    <xf numFmtId="0" fontId="29" fillId="0" borderId="0" xfId="45" applyFont="1" applyFill="1" applyBorder="1" applyAlignment="1">
      <alignment horizontal="center" vertical="center"/>
    </xf>
    <xf numFmtId="0" fontId="30" fillId="0" borderId="20" xfId="45" applyFont="1" applyBorder="1">
      <alignment vertical="center"/>
    </xf>
    <xf numFmtId="0" fontId="29" fillId="0" borderId="0" xfId="45" quotePrefix="1" applyFont="1" applyFill="1" applyBorder="1" applyAlignment="1">
      <alignment horizontal="left" vertical="center"/>
    </xf>
    <xf numFmtId="0" fontId="29" fillId="0" borderId="20" xfId="45" applyFont="1" applyBorder="1">
      <alignment vertical="center"/>
    </xf>
    <xf numFmtId="0" fontId="29" fillId="0" borderId="19" xfId="45" quotePrefix="1" applyFont="1" applyFill="1" applyBorder="1" applyAlignment="1">
      <alignment horizontal="center" vertical="center"/>
    </xf>
    <xf numFmtId="6" fontId="29" fillId="0" borderId="0" xfId="45" applyNumberFormat="1" applyFont="1" applyFill="1" applyBorder="1" applyAlignment="1">
      <alignment horizontal="center" vertical="center"/>
    </xf>
    <xf numFmtId="0" fontId="31" fillId="0" borderId="0" xfId="45" applyFont="1" applyFill="1" applyBorder="1" applyAlignment="1">
      <alignment horizontal="left" vertical="center"/>
    </xf>
    <xf numFmtId="0" fontId="31" fillId="0" borderId="0" xfId="45" applyFont="1" applyFill="1" applyBorder="1" applyAlignment="1">
      <alignment horizontal="center" vertical="center"/>
    </xf>
    <xf numFmtId="0" fontId="31" fillId="0" borderId="0" xfId="45" applyFont="1" applyFill="1" applyBorder="1" applyAlignment="1">
      <alignment horizontal="right" vertical="center"/>
    </xf>
    <xf numFmtId="0" fontId="31" fillId="0" borderId="0" xfId="45" quotePrefix="1" applyFont="1" applyFill="1" applyBorder="1" applyAlignment="1">
      <alignment horizontal="right" vertical="center"/>
    </xf>
    <xf numFmtId="6" fontId="31" fillId="0" borderId="0" xfId="45" applyNumberFormat="1" applyFont="1" applyFill="1" applyBorder="1" applyAlignment="1">
      <alignment horizontal="center" vertical="center"/>
    </xf>
    <xf numFmtId="0" fontId="31" fillId="0" borderId="22" xfId="45" applyFont="1" applyFill="1" applyBorder="1" applyAlignment="1">
      <alignment vertical="center"/>
    </xf>
    <xf numFmtId="0" fontId="31" fillId="0" borderId="0" xfId="45" applyFont="1" applyFill="1" applyBorder="1" applyAlignment="1">
      <alignment vertical="center"/>
    </xf>
    <xf numFmtId="0" fontId="29" fillId="0" borderId="23" xfId="45" applyFont="1" applyFill="1" applyBorder="1" applyAlignment="1">
      <alignment horizontal="center" vertical="center"/>
    </xf>
    <xf numFmtId="0" fontId="29" fillId="0" borderId="24" xfId="45" applyFont="1" applyFill="1" applyBorder="1" applyAlignment="1">
      <alignment horizontal="center" vertical="center"/>
    </xf>
    <xf numFmtId="0" fontId="30" fillId="0" borderId="25" xfId="45" applyFont="1" applyBorder="1">
      <alignment vertical="center"/>
    </xf>
    <xf numFmtId="0" fontId="30" fillId="0" borderId="0" xfId="45" applyFont="1" applyBorder="1">
      <alignment vertical="center"/>
    </xf>
    <xf numFmtId="0" fontId="30" fillId="0" borderId="0" xfId="45" applyFont="1">
      <alignment vertical="center"/>
    </xf>
    <xf numFmtId="0" fontId="40" fillId="0" borderId="0" xfId="45" applyFont="1" applyBorder="1" applyAlignment="1">
      <alignment horizontal="center" vertical="center"/>
    </xf>
    <xf numFmtId="0" fontId="29" fillId="0" borderId="0" xfId="45" applyFont="1">
      <alignment vertical="center"/>
    </xf>
    <xf numFmtId="0" fontId="38" fillId="0" borderId="10" xfId="47" applyFont="1" applyFill="1" applyBorder="1" applyAlignment="1">
      <alignment horizontal="center" vertical="center"/>
    </xf>
    <xf numFmtId="0" fontId="37" fillId="0" borderId="10" xfId="0" applyFont="1" applyBorder="1" applyAlignment="1">
      <alignment vertical="center" wrapText="1"/>
    </xf>
    <xf numFmtId="0" fontId="37" fillId="0" borderId="10" xfId="0" applyFont="1" applyBorder="1" applyAlignment="1">
      <alignment horizontal="left" vertical="center" wrapText="1"/>
    </xf>
    <xf numFmtId="41" fontId="29" fillId="0" borderId="10" xfId="56" applyFont="1" applyBorder="1" applyAlignment="1">
      <alignment vertical="center" shrinkToFit="1"/>
    </xf>
    <xf numFmtId="0" fontId="37" fillId="0" borderId="28" xfId="47" applyFont="1" applyBorder="1" applyAlignment="1">
      <alignment horizontal="center" vertical="center" shrinkToFit="1"/>
    </xf>
    <xf numFmtId="0" fontId="37" fillId="0" borderId="28" xfId="47" applyFont="1" applyBorder="1" applyAlignment="1">
      <alignment horizontal="center" vertical="center" wrapText="1" shrinkToFit="1"/>
    </xf>
    <xf numFmtId="0" fontId="27" fillId="0" borderId="10" xfId="55" quotePrefix="1" applyFont="1" applyBorder="1" applyAlignment="1">
      <alignment vertical="center" wrapText="1"/>
    </xf>
    <xf numFmtId="0" fontId="37" fillId="0" borderId="29" xfId="47" applyFont="1" applyBorder="1" applyAlignment="1">
      <alignment horizontal="center" vertical="center" shrinkToFit="1"/>
    </xf>
    <xf numFmtId="177" fontId="37" fillId="0" borderId="0" xfId="47" quotePrefix="1" applyNumberFormat="1" applyFont="1" applyAlignment="1">
      <alignment horizontal="left" vertical="center"/>
    </xf>
    <xf numFmtId="180" fontId="31" fillId="0" borderId="22" xfId="56" applyNumberFormat="1" applyFont="1" applyFill="1" applyBorder="1" applyAlignment="1">
      <alignment horizontal="left" vertical="center" shrinkToFit="1"/>
    </xf>
    <xf numFmtId="0" fontId="31" fillId="0" borderId="22" xfId="45" applyFont="1" applyFill="1" applyBorder="1" applyAlignment="1">
      <alignment horizontal="center" vertical="center"/>
    </xf>
    <xf numFmtId="0" fontId="28" fillId="0" borderId="0" xfId="45" applyFont="1" applyBorder="1" applyAlignment="1">
      <alignment horizontal="center" vertical="center"/>
    </xf>
    <xf numFmtId="0" fontId="31" fillId="0" borderId="21" xfId="45" applyFont="1" applyFill="1" applyBorder="1" applyAlignment="1">
      <alignment horizontal="center" vertical="center" wrapText="1"/>
    </xf>
    <xf numFmtId="0" fontId="29" fillId="0" borderId="17" xfId="45" applyFont="1" applyFill="1" applyBorder="1" applyAlignment="1">
      <alignment horizontal="center" vertical="center"/>
    </xf>
    <xf numFmtId="0" fontId="29" fillId="0" borderId="18" xfId="45" applyFont="1" applyFill="1" applyBorder="1" applyAlignment="1">
      <alignment horizontal="center" vertical="center"/>
    </xf>
    <xf numFmtId="0" fontId="29" fillId="0" borderId="17" xfId="45" applyFont="1" applyFill="1" applyBorder="1" applyAlignment="1">
      <alignment horizontal="center" vertical="center" wrapText="1"/>
    </xf>
    <xf numFmtId="0" fontId="29" fillId="0" borderId="26" xfId="45" applyFont="1" applyFill="1" applyBorder="1" applyAlignment="1">
      <alignment horizontal="center" vertical="center" wrapText="1"/>
    </xf>
    <xf numFmtId="0" fontId="29" fillId="0" borderId="16" xfId="45" applyFont="1" applyFill="1" applyBorder="1" applyAlignment="1">
      <alignment horizontal="center" vertical="center"/>
    </xf>
    <xf numFmtId="0" fontId="29" fillId="0" borderId="27" xfId="45" applyFont="1" applyFill="1" applyBorder="1" applyAlignment="1">
      <alignment horizontal="center" vertical="center"/>
    </xf>
    <xf numFmtId="0" fontId="29" fillId="0" borderId="19" xfId="45" applyFont="1" applyFill="1" applyBorder="1" applyAlignment="1">
      <alignment horizontal="left" vertical="center"/>
    </xf>
    <xf numFmtId="0" fontId="29" fillId="0" borderId="0" xfId="45" quotePrefix="1" applyFont="1" applyFill="1" applyBorder="1" applyAlignment="1">
      <alignment horizontal="left" vertical="center"/>
    </xf>
    <xf numFmtId="0" fontId="31" fillId="0" borderId="21" xfId="45" applyFont="1" applyFill="1" applyBorder="1" applyAlignment="1">
      <alignment horizontal="left" vertical="center" wrapText="1"/>
    </xf>
    <xf numFmtId="0" fontId="27" fillId="0" borderId="10" xfId="55" quotePrefix="1" applyFont="1" applyBorder="1" applyAlignment="1">
      <alignment vertical="center" wrapText="1"/>
    </xf>
    <xf numFmtId="0" fontId="27" fillId="0" borderId="10" xfId="55" quotePrefix="1" applyFont="1" applyBorder="1" applyAlignment="1">
      <alignment horizontal="center" vertical="center" wrapText="1"/>
    </xf>
    <xf numFmtId="0" fontId="26" fillId="24" borderId="10" xfId="55" quotePrefix="1" applyFont="1" applyFill="1" applyBorder="1" applyAlignment="1">
      <alignment vertical="center" wrapText="1"/>
    </xf>
    <xf numFmtId="0" fontId="26" fillId="24" borderId="10" xfId="55" quotePrefix="1" applyFont="1" applyFill="1" applyBorder="1" applyAlignment="1">
      <alignment horizontal="center" vertical="center" wrapText="1"/>
    </xf>
    <xf numFmtId="0" fontId="35" fillId="0" borderId="0" xfId="55" applyFont="1" applyAlignment="1">
      <alignment horizontal="center" vertical="center"/>
    </xf>
    <xf numFmtId="0" fontId="27" fillId="0" borderId="0" xfId="55" quotePrefix="1" applyFont="1">
      <alignment vertical="center"/>
    </xf>
    <xf numFmtId="0" fontId="27" fillId="0" borderId="0" xfId="55" applyFont="1" applyAlignment="1">
      <alignment horizontal="right" vertical="center"/>
    </xf>
    <xf numFmtId="0" fontId="27" fillId="0" borderId="10" xfId="55" quotePrefix="1" applyFont="1" applyBorder="1" applyAlignment="1">
      <alignment horizontal="distributed" vertical="center" wrapText="1"/>
    </xf>
    <xf numFmtId="0" fontId="37" fillId="0" borderId="28" xfId="47" applyFont="1" applyBorder="1" applyAlignment="1">
      <alignment horizontal="center" vertical="center" shrinkToFit="1"/>
    </xf>
    <xf numFmtId="0" fontId="37" fillId="0" borderId="29" xfId="47" applyFont="1" applyBorder="1" applyAlignment="1">
      <alignment horizontal="center" vertical="center" shrinkToFit="1"/>
    </xf>
    <xf numFmtId="0" fontId="38" fillId="0" borderId="0" xfId="47" applyFont="1" applyAlignment="1">
      <alignment horizontal="center" vertical="center"/>
    </xf>
    <xf numFmtId="0" fontId="38" fillId="0" borderId="10" xfId="47" applyFont="1" applyFill="1" applyBorder="1" applyAlignment="1">
      <alignment horizontal="center" vertical="center"/>
    </xf>
  </cellXfs>
  <cellStyles count="57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계산 2" xfId="50" xr:uid="{00000000-0005-0000-0000-00001A000000}"/>
    <cellStyle name="나쁨" xfId="27" builtinId="27" customBuiltin="1"/>
    <cellStyle name="메모" xfId="28" builtinId="10" customBuiltin="1"/>
    <cellStyle name="메모 2" xfId="51" xr:uid="{00000000-0005-0000-0000-00001D000000}"/>
    <cellStyle name="보통" xfId="29" builtinId="28" customBuiltin="1"/>
    <cellStyle name="설명 텍스트" xfId="30" builtinId="53" customBuiltin="1"/>
    <cellStyle name="셀 확인" xfId="31" builtinId="23" customBuiltin="1"/>
    <cellStyle name="쉼표 [0]" xfId="56" builtinId="6"/>
    <cellStyle name="쉼표 [0] 2" xfId="46" xr:uid="{00000000-0005-0000-0000-000021000000}"/>
    <cellStyle name="쉼표 [0] 3" xfId="32" xr:uid="{00000000-0005-0000-0000-000022000000}"/>
    <cellStyle name="쉼표 [0] 4" xfId="48" xr:uid="{00000000-0005-0000-0000-000023000000}"/>
    <cellStyle name="연결된 셀" xfId="33" builtinId="24" customBuiltin="1"/>
    <cellStyle name="요약" xfId="34" builtinId="25" customBuiltin="1"/>
    <cellStyle name="요약 2" xfId="52" xr:uid="{00000000-0005-0000-0000-000026000000}"/>
    <cellStyle name="입력" xfId="35" builtinId="20" customBuiltin="1"/>
    <cellStyle name="입력 2" xfId="53" xr:uid="{00000000-0005-0000-0000-000028000000}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출력 2" xfId="54" xr:uid="{00000000-0005-0000-0000-000030000000}"/>
    <cellStyle name="콤마 [0]_견적서" xfId="43" xr:uid="{00000000-0005-0000-0000-000031000000}"/>
    <cellStyle name="표준" xfId="0" builtinId="0"/>
    <cellStyle name="표준 2" xfId="44" xr:uid="{00000000-0005-0000-0000-000033000000}"/>
    <cellStyle name="표준 2 2" xfId="45" xr:uid="{00000000-0005-0000-0000-000034000000}"/>
    <cellStyle name="표준 3" xfId="47" xr:uid="{00000000-0005-0000-0000-000035000000}"/>
    <cellStyle name="표준 4" xfId="49" xr:uid="{00000000-0005-0000-0000-000036000000}"/>
    <cellStyle name="표준 5" xfId="55" xr:uid="{DE62EEB2-FB00-4C4B-BF35-A52DED31E8B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YUNCH\PLOT\S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DATAPCS\DD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-06q1afrm8k8\d\04-2003&#45380;&#51089;&#50629;&#48169;\&#50508;&#48148;&#53944;\&#49464;&#47749;&#44592;&#49696;&#45800;\06&#52397;&#51452;&#50868;&#54840;&#51473;&#54617;&#44368;\&#51204;&#44592;\&#45236;&#50669;&#49436;\&#52572;&#51333;&#49688;&#51221;&#45236;&#50669;(04013)\&#51204;&#44592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WINDOWS\9605G\DS-LOA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51312;&#50556;&#52488;&#46321;%20&#54872;&#44221;&#44060;&#49440;&#49324;&#50629;\5.27\EXCEL\SHCOOL\&#44221;&#49328;1\&#50745;&#48317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592;&#52384;\D\2002&#45380;&#45236;&#50669;&#52572;&#51333;\03&#45800;&#44032;&#45824;&#48708;(&#45236;&#50669;&#51088;&#47308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51228;&#51068;&#50504;&#4428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0872;1\&#47196;&#52972;%20&#46356;&#49828;&#53356;%20(d)\&#45236;&#50669;&#49436;&#50641;&#49472;\&#45824;&#44396;&#44368;&#50977;&#52397;\&#49436;&#48512;&#44368;&#50977;&#52397;\2005%20&#45236;&#50669;\&#49436;&#45824;&#44396;%20&#50896;&#44032;&#44228;&#49328;(&#51204;&#52404;)\6.24\EXCEL\DATAPCS\DDD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e-50\BAESU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3\d\2002city\city\&#45432;&#46041;~&#50724;&#47448;&#44036;&#46020;&#47196;&#54869;&#54252;&#51109;&#44277;&#49324;\&#52509;&#44292;&#49688;&#47049;\2&#48176;&#49688;&#44277;&#51665;&#44228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부하_성남_"/>
      <sheetName val="내역서"/>
      <sheetName val="일위대가"/>
      <sheetName val="FORM-0"/>
      <sheetName val="중기일위대가"/>
      <sheetName val="조도계산서 (도서)"/>
      <sheetName val="인건비"/>
      <sheetName val="노임단가"/>
      <sheetName val="Sheet1"/>
      <sheetName val="공사비예산서(토목분)"/>
      <sheetName val="가도공"/>
      <sheetName val="SD"/>
      <sheetName val="중기사용료"/>
      <sheetName val="정부노임단가"/>
      <sheetName val="전차선로 물량표"/>
      <sheetName val="집수정(600-700)"/>
      <sheetName val="수질정화시설"/>
      <sheetName val="단면가정"/>
      <sheetName val="설계조건"/>
      <sheetName val="부재력정리"/>
      <sheetName val="LOPCALC"/>
      <sheetName val="대로근거"/>
      <sheetName val="중로근거"/>
      <sheetName val="바닥판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DATA"/>
      <sheetName val="덕전리"/>
      <sheetName val="금액내역서"/>
      <sheetName val="6PILE  (돌출)"/>
      <sheetName val="단면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금액내역서"/>
    </sheetNames>
    <sheetDataSet>
      <sheetData sheetId="0"/>
      <sheetData sheetId="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건설내역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정부노임단가"/>
      <sheetName val="조도계산서 _도서_"/>
      <sheetName val="ITEM"/>
      <sheetName val="인건비"/>
      <sheetName val="중기일위대가"/>
      <sheetName val="MOTOR"/>
      <sheetName val="#REF"/>
      <sheetName val="IMP(MAIN)"/>
      <sheetName val="IMP (REACTOR)"/>
      <sheetName val="내역"/>
      <sheetName val="부하계산서"/>
      <sheetName val="부하(성남)"/>
      <sheetName val="중기사용료"/>
      <sheetName val="단가대비"/>
      <sheetName val="단가"/>
      <sheetName val="시설물일위"/>
      <sheetName val="건축내역"/>
      <sheetName val="B"/>
      <sheetName val="Y-WORK"/>
      <sheetName val="현황산출서"/>
      <sheetName val="직노"/>
      <sheetName val="실행내역"/>
      <sheetName val="견적시담(송포2공구)"/>
      <sheetName val="차액보증"/>
      <sheetName val="설계명세서"/>
      <sheetName val="일위대가"/>
      <sheetName val="2F 회의실견적(5_14 일대)"/>
      <sheetName val="횡배위치"/>
      <sheetName val="자재테이블"/>
      <sheetName val="단가산출집계"/>
      <sheetName val="SE-611"/>
      <sheetName val="별표 "/>
      <sheetName val="ABUT수량-A1"/>
      <sheetName val="산#3-1"/>
      <sheetName val="Sheet1"/>
      <sheetName val="실행예산"/>
      <sheetName val="출근부"/>
      <sheetName val="내역서"/>
      <sheetName val="WORK"/>
      <sheetName val="일반공사"/>
      <sheetName val="3BL공동구 수량"/>
      <sheetName val="현장지지물물량"/>
      <sheetName val="TYPE-B 평균H"/>
      <sheetName val="BQ"/>
      <sheetName val="DS-LOAD"/>
      <sheetName val="가시설(TYPE-A)"/>
      <sheetName val="1호맨홀가감수량"/>
      <sheetName val="1-1평균터파기고(1)"/>
      <sheetName val="1호맨홀수량산출"/>
      <sheetName val="을"/>
      <sheetName val="단위중량"/>
      <sheetName val="도급및 실행내역"/>
      <sheetName val="여흥"/>
      <sheetName val="원가"/>
      <sheetName val="D-3503"/>
      <sheetName val="CALCULATION"/>
      <sheetName val="TABLE"/>
      <sheetName val="내역1"/>
      <sheetName val="표지"/>
      <sheetName val="DATA(BAC)"/>
      <sheetName val="ilch"/>
      <sheetName val="명세서"/>
      <sheetName val="Macro(전선)"/>
      <sheetName val="부대내역"/>
      <sheetName val="금액내역서"/>
      <sheetName val="플랜트 설치"/>
      <sheetName val="K1자재(3차등)"/>
      <sheetName val="타공종이기"/>
      <sheetName val="토목내역"/>
      <sheetName val="견적서"/>
      <sheetName val="A-4"/>
      <sheetName val="방송노임"/>
      <sheetName val="9GNG운반"/>
      <sheetName val="내역서 "/>
      <sheetName val="노임단가(0.3)"/>
      <sheetName val="노임단가"/>
      <sheetName val="공사원가계산서"/>
      <sheetName val="토공총괄집계"/>
      <sheetName val="외자배분"/>
      <sheetName val="General Data"/>
      <sheetName val="Sheet4"/>
      <sheetName val="재료집계"/>
      <sheetName val="보집계표"/>
      <sheetName val="Proposal"/>
      <sheetName val="조인트"/>
      <sheetName val="조건표"/>
      <sheetName val="단가표 (2)"/>
      <sheetName val="토공"/>
      <sheetName val="지급자재"/>
      <sheetName val="수량산출서"/>
      <sheetName val="집계표"/>
      <sheetName val="I.설계조건"/>
      <sheetName val="경비_원본"/>
      <sheetName val="CTEMCOST"/>
      <sheetName val="오산갈곳"/>
      <sheetName val="대비"/>
      <sheetName val="DATA1"/>
      <sheetName val="단가조서"/>
      <sheetName val="교각계산"/>
      <sheetName val="소비자가"/>
      <sheetName val="콘크리트 블록 유형별 수량"/>
      <sheetName val="6PILE  (돌출)"/>
      <sheetName val="토사(PE)"/>
      <sheetName val="변화치수"/>
      <sheetName val="투자효율분석"/>
      <sheetName val="정렬"/>
      <sheetName val="자판실행"/>
      <sheetName val="신공"/>
      <sheetName val="일위대가목차"/>
      <sheetName val="단가대비표"/>
      <sheetName val="내역표지"/>
      <sheetName val="금액"/>
      <sheetName val="착공계"/>
      <sheetName val="말뚝물량"/>
      <sheetName val="도"/>
      <sheetName val="기계내역"/>
      <sheetName val="내력서"/>
      <sheetName val="壓降計算基本資料"/>
      <sheetName val="견적접수"/>
      <sheetName val="견적내역서"/>
      <sheetName val=" 견적서"/>
      <sheetName val="spec1"/>
      <sheetName val="깨기"/>
      <sheetName val="원형맨홀수량"/>
      <sheetName val="Total"/>
      <sheetName val="U-TYPE(1)"/>
      <sheetName val="FOOTING단면력"/>
      <sheetName val="터파기및재료"/>
      <sheetName val="반중력식옹벽3.5"/>
      <sheetName val="장비"/>
      <sheetName val="노무"/>
      <sheetName val="설계"/>
      <sheetName val="위치조서"/>
      <sheetName val="년도별시공"/>
      <sheetName val="Sheet1 (2)"/>
      <sheetName val="안정검토"/>
      <sheetName val="8.PILE  (돌출)"/>
      <sheetName val="2.내역서"/>
      <sheetName val="JOINT1"/>
      <sheetName val="Sheet3 (2)"/>
      <sheetName val="123"/>
      <sheetName val="cable"/>
      <sheetName val="2002계약현황"/>
      <sheetName val="단가표 "/>
      <sheetName val="근생APT-신마감"/>
      <sheetName val="복지관_FIART"/>
      <sheetName val="근생APT-FIART"/>
      <sheetName val="근생-FIART"/>
      <sheetName val="N賃率-職"/>
      <sheetName val="자재단가 산출근거"/>
      <sheetName val="가시설단위수량"/>
      <sheetName val="J형측구단위수량"/>
      <sheetName val="입력DATA"/>
      <sheetName val="바닥판"/>
      <sheetName val="CODE"/>
      <sheetName val="전기일위대가"/>
      <sheetName val="계산중"/>
      <sheetName val="D25"/>
      <sheetName val="D16"/>
      <sheetName val="D22"/>
      <sheetName val="경산"/>
      <sheetName val="연결임시"/>
      <sheetName val="plan&amp;section of foundation"/>
      <sheetName val="design load"/>
      <sheetName val="working load at the btm ft."/>
      <sheetName val="stability check"/>
      <sheetName val="design criteria"/>
      <sheetName val="다이꾸"/>
      <sheetName val="wall"/>
      <sheetName val="입찰견적보고서"/>
      <sheetName val="하수실행"/>
      <sheetName val="c_balju"/>
      <sheetName val="erl-b"/>
      <sheetName val="조도계산서_(도서)"/>
      <sheetName val="조도계산서__도서_"/>
      <sheetName val="IMP_(REACTOR)"/>
      <sheetName val="3BL공동구_수량"/>
      <sheetName val="별표_"/>
      <sheetName val="2F_회의실견적(5_14_일대)"/>
      <sheetName val="General_Data"/>
      <sheetName val="TYPE-B_평균H"/>
      <sheetName val="사각맨홀"/>
      <sheetName val="1단계"/>
      <sheetName val="자재집계표"/>
      <sheetName val="화산경계"/>
      <sheetName val="추가및 공제(방파제)"/>
      <sheetName val="수문보고"/>
      <sheetName val="부대tu"/>
      <sheetName val="공종별 집계"/>
      <sheetName val="노임"/>
      <sheetName val="계약내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가시세"/>
      <sheetName val="인건-측정"/>
    </sheetNames>
    <sheetDataSet>
      <sheetData sheetId="0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단가 (1)"/>
      <sheetName val="단가 (2)"/>
      <sheetName val="내역서(건축)"/>
      <sheetName val="단가 및 재료비"/>
      <sheetName val="중기사용료산출근거"/>
      <sheetName val="#REF"/>
      <sheetName val="03단가대비(내역자료)"/>
      <sheetName val="을"/>
      <sheetName val="중기일위대가"/>
      <sheetName val="건축내역"/>
      <sheetName val="Sheet1"/>
      <sheetName val="수량산출"/>
      <sheetName val="가설공사"/>
      <sheetName val="데이타"/>
      <sheetName val="식재인부"/>
      <sheetName val="데리네이타현황"/>
      <sheetName val="날개벽수량표"/>
      <sheetName val="설계예시"/>
      <sheetName val="노임단가"/>
      <sheetName val="AS포장복구 "/>
      <sheetName val="수량산출서"/>
      <sheetName val="북제주원가"/>
      <sheetName val="단가"/>
      <sheetName val="시설물일위"/>
      <sheetName val="내역"/>
      <sheetName val="계양가시설"/>
      <sheetName val="평내중"/>
      <sheetName val="총괄내역"/>
      <sheetName val="평가데이터"/>
      <sheetName val="한강운반비"/>
      <sheetName val="DATE"/>
      <sheetName val="22전선(P)"/>
      <sheetName val="22전선(L)"/>
      <sheetName val="22전선(R)"/>
      <sheetName val="내역서"/>
      <sheetName val="초기화면"/>
      <sheetName val="관급자재"/>
      <sheetName val="기존단가 (2)"/>
      <sheetName val="노무비"/>
      <sheetName val="AP1"/>
      <sheetName val="입찰안"/>
      <sheetName val="관급자재대"/>
      <sheetName val="잡비계산"/>
      <sheetName val="일반문틀 설치"/>
      <sheetName val="샌딩 에폭시 도장"/>
      <sheetName val="스텐문틀설치"/>
      <sheetName val="일위대가목차"/>
      <sheetName val="Total"/>
      <sheetName val="물가시세"/>
      <sheetName val="각형맨홀"/>
      <sheetName val="자재단가조사표-수목"/>
      <sheetName val="집계표_식재"/>
      <sheetName val="장비종합부표"/>
      <sheetName val="부표"/>
      <sheetName val="01"/>
      <sheetName val="총 원가계산"/>
      <sheetName val="케이블"/>
      <sheetName val="설계명세서"/>
      <sheetName val="준검 내역서"/>
      <sheetName val="직재"/>
      <sheetName val="재집"/>
      <sheetName val="대치판정"/>
      <sheetName val="삭제금지단가"/>
      <sheetName val="원가계산서"/>
      <sheetName val="기타 정보통신공사"/>
      <sheetName val="단가산출서 (2)"/>
      <sheetName val="단가산출서"/>
      <sheetName val="EP0618"/>
      <sheetName val="토목(대안)"/>
      <sheetName val="시설용량"/>
      <sheetName val="원가"/>
      <sheetName val="단면 (2)"/>
      <sheetName val="기둥(원형)"/>
      <sheetName val="교각1"/>
      <sheetName val="COPING"/>
      <sheetName val="가도공"/>
      <sheetName val="총괄메뉴"/>
      <sheetName val="예총"/>
      <sheetName val="입력"/>
      <sheetName val="경비_원본"/>
      <sheetName val="9."/>
      <sheetName val="내역서1-2"/>
      <sheetName val="요율"/>
      <sheetName val="정부노임"/>
      <sheetName val="방화산출"/>
      <sheetName val="NEYOK"/>
      <sheetName val="일위대가"/>
      <sheetName val="갑지"/>
      <sheetName val="집계표"/>
      <sheetName val="서울대규장각(가시설흙막이)"/>
      <sheetName val="Sheet2"/>
      <sheetName val="(산출)"/>
      <sheetName val="기계목록"/>
      <sheetName val="최적단면"/>
      <sheetName val="공사명입력"/>
      <sheetName val="근로자자료입력"/>
      <sheetName val="참고자료"/>
      <sheetName val="약품공급2"/>
      <sheetName val="실행철강하도"/>
      <sheetName val="일위대가표"/>
      <sheetName val="6동"/>
      <sheetName val="오억미만"/>
      <sheetName val="인건-측정"/>
      <sheetName val="가로등"/>
      <sheetName val="1.토공집계표"/>
      <sheetName val="계획금액"/>
      <sheetName val="base"/>
      <sheetName val="48일위"/>
      <sheetName val="관급_File"/>
      <sheetName val="손익분석"/>
      <sheetName val="MACRO(MCC)"/>
      <sheetName val="현장경비"/>
      <sheetName val="table"/>
      <sheetName val="건축2"/>
      <sheetName val="(전남)시범지구 운영실적 및 결과분석(8월까지)"/>
      <sheetName val="덕전리"/>
      <sheetName val="BOX 단위수량"/>
      <sheetName val="박스제원"/>
      <sheetName val="입출재고현황 (2)"/>
      <sheetName val="교각(P1)수량"/>
      <sheetName val="간선계산"/>
      <sheetName val="연습"/>
      <sheetName val="주소"/>
      <sheetName val="내역서1"/>
      <sheetName val="DATA"/>
      <sheetName val="3BL공동구 수량"/>
      <sheetName val="정부노임단가"/>
      <sheetName val="준공정산"/>
      <sheetName val="관리비비계상"/>
      <sheetName val="일위목록"/>
      <sheetName val="빌딩 안내"/>
      <sheetName val="ELECTRIC"/>
      <sheetName val="대,유,램"/>
      <sheetName val="단가조사"/>
      <sheetName val="세부내역(직접인건비)"/>
      <sheetName val="Sheet6"/>
      <sheetName val="수리보고서비"/>
      <sheetName val="가설공사비"/>
      <sheetName val="도로구조공사비"/>
      <sheetName val="도로토공공사비"/>
      <sheetName val="여수토공사비"/>
      <sheetName val="22일위"/>
      <sheetName val="물가자료"/>
      <sheetName val="경비"/>
      <sheetName val="산출내역서집계표"/>
      <sheetName val="2000전체분"/>
      <sheetName val="2000년1차"/>
      <sheetName val="도급"/>
      <sheetName val="POOM_MOTO"/>
      <sheetName val="POOM_MOTO2"/>
      <sheetName val="콘크리트"/>
      <sheetName val="방송(체육관)"/>
      <sheetName val="건축내역서"/>
      <sheetName val="설비내역서"/>
      <sheetName val="전기내역서"/>
      <sheetName val="수목데이타"/>
      <sheetName val="제경비율"/>
      <sheetName val="예산명세서"/>
      <sheetName val="자료입력"/>
      <sheetName val="작성"/>
      <sheetName val="DATA1"/>
      <sheetName val="101동"/>
      <sheetName val="왕십리방향"/>
      <sheetName val="표지"/>
      <sheetName val="준공조서"/>
      <sheetName val="공사준공계"/>
      <sheetName val="준공검사보고서"/>
      <sheetName val="도급예산내역서봉투"/>
      <sheetName val="공사원가계산서"/>
      <sheetName val="설계산출표지"/>
      <sheetName val="도급예산내역서총괄표"/>
      <sheetName val="설계산출기초"/>
      <sheetName val="을부담운반비"/>
      <sheetName val="운반비산출"/>
      <sheetName val="우수받이"/>
      <sheetName val="하수급견적대비"/>
      <sheetName val="bm(CIcable)"/>
      <sheetName val="관급"/>
      <sheetName val="내역(APT)"/>
      <sheetName val="일위집계표"/>
      <sheetName val="GAS"/>
      <sheetName val="JUCKEYK"/>
      <sheetName val="단가 _2_"/>
      <sheetName val="2층LOAD"/>
      <sheetName val="전차선로 물량표"/>
      <sheetName val="실행(표지,갑,을)"/>
      <sheetName val="문학간접"/>
      <sheetName val="동해title"/>
      <sheetName val="감액총괄표"/>
      <sheetName val="변경관급자재"/>
      <sheetName val="공사예산하조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일위목록"/>
      <sheetName val="자재단가"/>
      <sheetName val="장비경비"/>
      <sheetName val="코드"/>
      <sheetName val="원형1호맨홀토공수량"/>
      <sheetName val="집수정(600-700)"/>
      <sheetName val="대림경상68억"/>
      <sheetName val="일위-1"/>
      <sheetName val="data(완전)"/>
      <sheetName val="200"/>
      <sheetName val="MOTOR"/>
      <sheetName val="CTEMCOST"/>
      <sheetName val="1,2공구원가계산서"/>
      <sheetName val="2공구산출내역"/>
      <sheetName val="단가산출"/>
      <sheetName val="1공구산출내역서"/>
      <sheetName val="남평내역"/>
      <sheetName val="하남내역"/>
      <sheetName val="사통"/>
      <sheetName val="공내역"/>
      <sheetName val="변수값"/>
      <sheetName val="중기상차"/>
      <sheetName val="AS복구"/>
      <sheetName val="중기터파기"/>
      <sheetName val="전기일위대가"/>
      <sheetName val="단가결정"/>
      <sheetName val="내역아"/>
      <sheetName val="울타리"/>
      <sheetName val="계수시트"/>
      <sheetName val="계산서(곡선부)"/>
      <sheetName val="포장재료집계표"/>
      <sheetName val="단가대비"/>
      <sheetName val="견적"/>
      <sheetName val="POL6차-PIPING"/>
      <sheetName val="절감계산(보일러)"/>
      <sheetName val="G.R300경비"/>
      <sheetName val="1) 안채산출 1"/>
      <sheetName val="1) 안채산출 2"/>
      <sheetName val="1) 안채산출 3-1"/>
      <sheetName val="1) 안채산출 5"/>
      <sheetName val="전기"/>
      <sheetName val="1안"/>
      <sheetName val="2000.11월설계내역"/>
      <sheetName val="일위대가 "/>
      <sheetName val="전등설비"/>
      <sheetName val="7.경제성결과"/>
      <sheetName val="산출근거"/>
    </sheetNames>
    <sheetDataSet>
      <sheetData sheetId="0" refreshError="1"/>
      <sheetData sheetId="1"/>
      <sheetData sheetId="2" refreshError="1">
        <row r="5">
          <cell r="H5">
            <v>867</v>
          </cell>
          <cell r="I5">
            <v>1685</v>
          </cell>
          <cell r="J5">
            <v>918</v>
          </cell>
          <cell r="K5">
            <v>1693</v>
          </cell>
        </row>
        <row r="6">
          <cell r="H6">
            <v>867</v>
          </cell>
        </row>
        <row r="7">
          <cell r="H7">
            <v>867</v>
          </cell>
        </row>
        <row r="8">
          <cell r="H8">
            <v>867</v>
          </cell>
        </row>
        <row r="9">
          <cell r="H9">
            <v>867</v>
          </cell>
        </row>
        <row r="10">
          <cell r="H10">
            <v>867</v>
          </cell>
        </row>
        <row r="11">
          <cell r="H11">
            <v>867</v>
          </cell>
        </row>
        <row r="12">
          <cell r="H12">
            <v>873</v>
          </cell>
        </row>
        <row r="13">
          <cell r="H13">
            <v>873</v>
          </cell>
        </row>
        <row r="14">
          <cell r="H14">
            <v>873</v>
          </cell>
        </row>
        <row r="15">
          <cell r="H15">
            <v>873</v>
          </cell>
        </row>
        <row r="16">
          <cell r="H16">
            <v>873</v>
          </cell>
        </row>
        <row r="17">
          <cell r="H17">
            <v>873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 (6)"/>
      <sheetName val="Module1 (5)"/>
      <sheetName val="Module1 (4)"/>
      <sheetName val="Module1 (3)"/>
      <sheetName val="Module1 (2)"/>
      <sheetName val="Module1 (7)"/>
      <sheetName val="Module4"/>
      <sheetName val="실행결재"/>
      <sheetName val="집계표"/>
      <sheetName val="통합원가"/>
      <sheetName val="골재량 비교"/>
      <sheetName val="제일안과병원"/>
      <sheetName val="공사비 비교표"/>
      <sheetName val="전기재료관"/>
      <sheetName val="관리비"/>
      <sheetName val="총 원가계산"/>
      <sheetName val="견적요지2"/>
      <sheetName val="Module1"/>
      <sheetName val="계산식"/>
      <sheetName val="Module5"/>
      <sheetName val="제일안과"/>
      <sheetName val="약품공급2"/>
      <sheetName val="단가"/>
      <sheetName val="Total"/>
      <sheetName val="노임단가"/>
      <sheetName val="수목단가"/>
      <sheetName val="시설수량표"/>
      <sheetName val="식재수량표"/>
      <sheetName val="일위목록"/>
      <sheetName val="자재단가"/>
      <sheetName val="단가 (2)"/>
      <sheetName val="원가계산서"/>
      <sheetName val="안전장치"/>
      <sheetName val="삭제금지단가"/>
      <sheetName val="일위대가"/>
      <sheetName val="데이타"/>
      <sheetName val="식재인부"/>
      <sheetName val="날개벽수량표"/>
      <sheetName val="말뚝지지력산정"/>
      <sheetName val="지수"/>
      <sheetName val="건축내역서"/>
      <sheetName val="설비내역서"/>
      <sheetName val="전기내역서"/>
      <sheetName val="전기"/>
      <sheetName val="#REF"/>
      <sheetName val="내역서"/>
      <sheetName val="소방"/>
      <sheetName val="내역서1999.8최종"/>
      <sheetName val="수량산출서"/>
      <sheetName val="2.대외공문"/>
      <sheetName val="준공조서"/>
      <sheetName val="공사준공계"/>
      <sheetName val="준공검사보고서"/>
      <sheetName val="기초자료입력"/>
      <sheetName val="설계명세서"/>
      <sheetName val="준공정산"/>
      <sheetName val="케이블트레이"/>
      <sheetName val="물가시세"/>
      <sheetName val="VXXXXXXX"/>
      <sheetName val="기본단가표"/>
      <sheetName val="Module1_(6)"/>
      <sheetName val="Module1_(5)"/>
      <sheetName val="Module1_(4)"/>
      <sheetName val="Module1_(3)"/>
      <sheetName val="Module1_(2)"/>
      <sheetName val="Module1_(7)"/>
      <sheetName val="골재량_비교"/>
      <sheetName val="공사비_비교표"/>
      <sheetName val="총_원가계산"/>
      <sheetName val="단가대조"/>
      <sheetName val="일반부표"/>
      <sheetName val="입찰안"/>
      <sheetName val="설계기준"/>
      <sheetName val="내역1"/>
      <sheetName val="8.석축단위(H=1.5M)"/>
      <sheetName val="가설물량산출서"/>
      <sheetName val="외부물량"/>
      <sheetName val="창호물량산출서"/>
      <sheetName val="SAM"/>
      <sheetName val="역T형교대(말뚝기초)"/>
      <sheetName val="구체"/>
      <sheetName val="좌측날개벽"/>
      <sheetName val="우측날개벽"/>
      <sheetName val="공사개요"/>
      <sheetName val="건축"/>
      <sheetName val="원가"/>
      <sheetName val="ELECTRIC"/>
      <sheetName val="돌담교 상부수량"/>
      <sheetName val="단중표"/>
      <sheetName val="시중노임단가"/>
      <sheetName val="일위대가-1"/>
      <sheetName val="실행철강하도"/>
      <sheetName val="철거산출근거"/>
      <sheetName val="99노임기준"/>
      <sheetName val="골조시행"/>
      <sheetName val="방송(체육관)"/>
      <sheetName val="재료값"/>
      <sheetName val="수량산출"/>
      <sheetName val="중기경비목록"/>
      <sheetName val="관급자재대"/>
      <sheetName val="산출내역서집계표"/>
      <sheetName val="N賃率-職"/>
      <sheetName val="원가계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물가시세"/>
      <sheetName val="목차"/>
      <sheetName val="Sheet1"/>
      <sheetName val="인건비"/>
      <sheetName val="실행철강하도"/>
      <sheetName val="내역서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Sheet1"/>
      <sheetName val="6동"/>
      <sheetName val="인건-측정"/>
      <sheetName val="인사자료총집계"/>
      <sheetName val="전신환매도율"/>
      <sheetName val="BAESU"/>
      <sheetName val="일위대가"/>
      <sheetName val="산출(전기)"/>
      <sheetName val="입찰안"/>
      <sheetName val="품셈T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2">
          <cell r="K2" t="str">
            <v>D</v>
          </cell>
          <cell r="L2" t="str">
            <v>T</v>
          </cell>
          <cell r="M2" t="str">
            <v>L</v>
          </cell>
          <cell r="N2" t="str">
            <v>W</v>
          </cell>
          <cell r="O2" t="str">
            <v>M</v>
          </cell>
          <cell r="P2" t="str">
            <v>N</v>
          </cell>
          <cell r="Q2" t="str">
            <v>C</v>
          </cell>
          <cell r="R2" t="str">
            <v>A</v>
          </cell>
          <cell r="S2" t="str">
            <v>E</v>
          </cell>
          <cell r="T2" t="str">
            <v>R'</v>
          </cell>
          <cell r="U2" t="str">
            <v>콘크리트</v>
          </cell>
          <cell r="V2" t="str">
            <v>거푸집</v>
          </cell>
          <cell r="W2" t="str">
            <v>몰    탈</v>
          </cell>
        </row>
        <row r="3">
          <cell r="K3">
            <v>300</v>
          </cell>
          <cell r="L3">
            <v>30</v>
          </cell>
          <cell r="M3">
            <v>30</v>
          </cell>
          <cell r="N3">
            <v>0.56000000000000005</v>
          </cell>
          <cell r="O3">
            <v>0.18</v>
          </cell>
          <cell r="P3">
            <v>0.16</v>
          </cell>
          <cell r="Q3">
            <v>0.33999999999999997</v>
          </cell>
          <cell r="R3">
            <v>1414</v>
          </cell>
          <cell r="S3">
            <v>24</v>
          </cell>
          <cell r="T3">
            <v>192</v>
          </cell>
          <cell r="U3">
            <v>0.14000000000000001</v>
          </cell>
          <cell r="V3">
            <v>0.68</v>
          </cell>
          <cell r="W3">
            <v>3.4000000000000002E-4</v>
          </cell>
        </row>
        <row r="4">
          <cell r="K4">
            <v>350</v>
          </cell>
          <cell r="L4">
            <v>32</v>
          </cell>
          <cell r="M4">
            <v>30</v>
          </cell>
          <cell r="N4">
            <v>0.61399999999999999</v>
          </cell>
          <cell r="O4">
            <v>0.20699999999999999</v>
          </cell>
          <cell r="P4">
            <v>0.16</v>
          </cell>
          <cell r="Q4">
            <v>0.36699999999999999</v>
          </cell>
          <cell r="R4">
            <v>1414</v>
          </cell>
          <cell r="S4">
            <v>24</v>
          </cell>
          <cell r="T4">
            <v>219</v>
          </cell>
          <cell r="U4">
            <v>0.158</v>
          </cell>
          <cell r="V4">
            <v>0.73399999999999999</v>
          </cell>
          <cell r="W4">
            <v>3.8999999999999999E-4</v>
          </cell>
        </row>
        <row r="5">
          <cell r="K5">
            <v>400</v>
          </cell>
          <cell r="L5">
            <v>35</v>
          </cell>
          <cell r="M5">
            <v>30</v>
          </cell>
          <cell r="N5">
            <v>0.67</v>
          </cell>
          <cell r="O5">
            <v>0.23499999999999999</v>
          </cell>
          <cell r="P5">
            <v>0.16</v>
          </cell>
          <cell r="Q5">
            <v>0.39500000000000002</v>
          </cell>
          <cell r="R5">
            <v>1414</v>
          </cell>
          <cell r="S5">
            <v>24</v>
          </cell>
          <cell r="T5">
            <v>247</v>
          </cell>
          <cell r="U5">
            <v>0.17799999999999999</v>
          </cell>
          <cell r="V5">
            <v>0.79</v>
          </cell>
          <cell r="W5">
            <v>4.4000000000000002E-4</v>
          </cell>
        </row>
        <row r="6">
          <cell r="K6">
            <v>450</v>
          </cell>
          <cell r="L6">
            <v>38</v>
          </cell>
          <cell r="M6">
            <v>30</v>
          </cell>
          <cell r="N6">
            <v>0.72599999999999998</v>
          </cell>
          <cell r="O6">
            <v>0.26300000000000001</v>
          </cell>
          <cell r="P6">
            <v>0.16</v>
          </cell>
          <cell r="Q6">
            <v>0.42300000000000004</v>
          </cell>
          <cell r="R6">
            <v>1414</v>
          </cell>
          <cell r="S6">
            <v>24</v>
          </cell>
          <cell r="T6">
            <v>275</v>
          </cell>
          <cell r="U6">
            <v>0.19800000000000001</v>
          </cell>
          <cell r="V6">
            <v>0.84599999999999997</v>
          </cell>
          <cell r="W6">
            <v>4.8999999999999998E-4</v>
          </cell>
        </row>
        <row r="7">
          <cell r="K7">
            <v>600</v>
          </cell>
          <cell r="L7">
            <v>50</v>
          </cell>
          <cell r="M7">
            <v>30</v>
          </cell>
          <cell r="N7">
            <v>0.9</v>
          </cell>
          <cell r="O7">
            <v>0.35</v>
          </cell>
          <cell r="P7">
            <v>0.25</v>
          </cell>
          <cell r="Q7">
            <v>0.6</v>
          </cell>
          <cell r="R7">
            <v>1414</v>
          </cell>
          <cell r="S7">
            <v>24</v>
          </cell>
          <cell r="T7">
            <v>362</v>
          </cell>
          <cell r="U7">
            <v>0.34799999999999998</v>
          </cell>
          <cell r="V7">
            <v>1.2</v>
          </cell>
          <cell r="W7">
            <v>6.4000000000000005E-4</v>
          </cell>
        </row>
        <row r="8">
          <cell r="K8">
            <v>800</v>
          </cell>
          <cell r="L8">
            <v>66</v>
          </cell>
          <cell r="M8">
            <v>50</v>
          </cell>
          <cell r="N8">
            <v>1.1319999999999999</v>
          </cell>
          <cell r="O8">
            <v>0.46600000000000003</v>
          </cell>
          <cell r="P8">
            <v>0.25</v>
          </cell>
          <cell r="Q8">
            <v>0.71599999999999997</v>
          </cell>
          <cell r="R8">
            <v>3927</v>
          </cell>
          <cell r="S8">
            <v>39</v>
          </cell>
          <cell r="T8">
            <v>486</v>
          </cell>
          <cell r="U8">
            <v>0.46899999999999997</v>
          </cell>
          <cell r="V8">
            <v>1.4319999999999999</v>
          </cell>
          <cell r="W8">
            <v>2.3999999999999998E-3</v>
          </cell>
        </row>
        <row r="9">
          <cell r="K9">
            <v>1000</v>
          </cell>
          <cell r="L9">
            <v>82</v>
          </cell>
          <cell r="M9">
            <v>50</v>
          </cell>
          <cell r="N9">
            <v>1.3640000000000001</v>
          </cell>
          <cell r="O9">
            <v>0.58199999999999996</v>
          </cell>
          <cell r="P9">
            <v>0.28000000000000003</v>
          </cell>
          <cell r="Q9">
            <v>0.86199999999999999</v>
          </cell>
          <cell r="R9">
            <v>3927</v>
          </cell>
          <cell r="S9">
            <v>39</v>
          </cell>
          <cell r="T9">
            <v>602</v>
          </cell>
          <cell r="U9">
            <v>0.64400000000000002</v>
          </cell>
          <cell r="V9">
            <v>1.724</v>
          </cell>
          <cell r="W9">
            <v>2.97E-3</v>
          </cell>
        </row>
        <row r="10">
          <cell r="K10">
            <v>1200</v>
          </cell>
          <cell r="L10">
            <v>95</v>
          </cell>
          <cell r="M10">
            <v>60</v>
          </cell>
          <cell r="N10">
            <v>1.59</v>
          </cell>
          <cell r="O10">
            <v>0.69499999999999995</v>
          </cell>
          <cell r="P10">
            <v>0.36</v>
          </cell>
          <cell r="Q10">
            <v>1.0549999999999999</v>
          </cell>
          <cell r="R10">
            <v>5655</v>
          </cell>
          <cell r="S10">
            <v>47</v>
          </cell>
          <cell r="T10">
            <v>719</v>
          </cell>
          <cell r="U10">
            <v>0.91900000000000004</v>
          </cell>
          <cell r="V10">
            <v>2.11</v>
          </cell>
          <cell r="W10">
            <v>5.11E-3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총 원가계산"/>
      <sheetName val="DATA"/>
      <sheetName val="집계"/>
      <sheetName val="일위대가"/>
      <sheetName val="옹벽단면치수"/>
      <sheetName val="#REF"/>
      <sheetName val="2배수공집계표"/>
      <sheetName val="청 구"/>
      <sheetName val="횡배수관토공수량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workbookViewId="0">
      <selection activeCell="P5" sqref="P5"/>
    </sheetView>
  </sheetViews>
  <sheetFormatPr defaultRowHeight="13.5" x14ac:dyDescent="0.15"/>
  <cols>
    <col min="1" max="1" width="4.44140625" style="57" customWidth="1"/>
    <col min="2" max="2" width="9.109375" style="57" customWidth="1"/>
    <col min="3" max="3" width="5.5546875" style="57" customWidth="1"/>
    <col min="4" max="5" width="4.44140625" style="57" customWidth="1"/>
    <col min="6" max="6" width="11.109375" style="57" customWidth="1"/>
    <col min="7" max="7" width="4.21875" style="57" customWidth="1"/>
    <col min="8" max="8" width="16.88671875" style="57" customWidth="1"/>
    <col min="9" max="11" width="12.77734375" style="57" customWidth="1"/>
    <col min="12" max="12" width="13.88671875" style="57" customWidth="1"/>
    <col min="257" max="257" width="4.44140625" customWidth="1"/>
    <col min="258" max="258" width="9.109375" customWidth="1"/>
    <col min="259" max="259" width="5.5546875" customWidth="1"/>
    <col min="260" max="261" width="4.44140625" customWidth="1"/>
    <col min="262" max="262" width="11.109375" customWidth="1"/>
    <col min="263" max="263" width="4.21875" customWidth="1"/>
    <col min="264" max="264" width="16.88671875" customWidth="1"/>
    <col min="265" max="267" width="12.77734375" customWidth="1"/>
    <col min="268" max="268" width="13.88671875" customWidth="1"/>
    <col min="513" max="513" width="4.44140625" customWidth="1"/>
    <col min="514" max="514" width="9.109375" customWidth="1"/>
    <col min="515" max="515" width="5.5546875" customWidth="1"/>
    <col min="516" max="517" width="4.44140625" customWidth="1"/>
    <col min="518" max="518" width="11.109375" customWidth="1"/>
    <col min="519" max="519" width="4.21875" customWidth="1"/>
    <col min="520" max="520" width="16.88671875" customWidth="1"/>
    <col min="521" max="523" width="12.77734375" customWidth="1"/>
    <col min="524" max="524" width="13.88671875" customWidth="1"/>
    <col min="769" max="769" width="4.44140625" customWidth="1"/>
    <col min="770" max="770" width="9.109375" customWidth="1"/>
    <col min="771" max="771" width="5.5546875" customWidth="1"/>
    <col min="772" max="773" width="4.44140625" customWidth="1"/>
    <col min="774" max="774" width="11.109375" customWidth="1"/>
    <col min="775" max="775" width="4.21875" customWidth="1"/>
    <col min="776" max="776" width="16.88671875" customWidth="1"/>
    <col min="777" max="779" width="12.77734375" customWidth="1"/>
    <col min="780" max="780" width="13.88671875" customWidth="1"/>
    <col min="1025" max="1025" width="4.44140625" customWidth="1"/>
    <col min="1026" max="1026" width="9.109375" customWidth="1"/>
    <col min="1027" max="1027" width="5.5546875" customWidth="1"/>
    <col min="1028" max="1029" width="4.44140625" customWidth="1"/>
    <col min="1030" max="1030" width="11.109375" customWidth="1"/>
    <col min="1031" max="1031" width="4.21875" customWidth="1"/>
    <col min="1032" max="1032" width="16.88671875" customWidth="1"/>
    <col min="1033" max="1035" width="12.77734375" customWidth="1"/>
    <col min="1036" max="1036" width="13.88671875" customWidth="1"/>
    <col min="1281" max="1281" width="4.44140625" customWidth="1"/>
    <col min="1282" max="1282" width="9.109375" customWidth="1"/>
    <col min="1283" max="1283" width="5.5546875" customWidth="1"/>
    <col min="1284" max="1285" width="4.44140625" customWidth="1"/>
    <col min="1286" max="1286" width="11.109375" customWidth="1"/>
    <col min="1287" max="1287" width="4.21875" customWidth="1"/>
    <col min="1288" max="1288" width="16.88671875" customWidth="1"/>
    <col min="1289" max="1291" width="12.77734375" customWidth="1"/>
    <col min="1292" max="1292" width="13.88671875" customWidth="1"/>
    <col min="1537" max="1537" width="4.44140625" customWidth="1"/>
    <col min="1538" max="1538" width="9.109375" customWidth="1"/>
    <col min="1539" max="1539" width="5.5546875" customWidth="1"/>
    <col min="1540" max="1541" width="4.44140625" customWidth="1"/>
    <col min="1542" max="1542" width="11.109375" customWidth="1"/>
    <col min="1543" max="1543" width="4.21875" customWidth="1"/>
    <col min="1544" max="1544" width="16.88671875" customWidth="1"/>
    <col min="1545" max="1547" width="12.77734375" customWidth="1"/>
    <col min="1548" max="1548" width="13.88671875" customWidth="1"/>
    <col min="1793" max="1793" width="4.44140625" customWidth="1"/>
    <col min="1794" max="1794" width="9.109375" customWidth="1"/>
    <col min="1795" max="1795" width="5.5546875" customWidth="1"/>
    <col min="1796" max="1797" width="4.44140625" customWidth="1"/>
    <col min="1798" max="1798" width="11.109375" customWidth="1"/>
    <col min="1799" max="1799" width="4.21875" customWidth="1"/>
    <col min="1800" max="1800" width="16.88671875" customWidth="1"/>
    <col min="1801" max="1803" width="12.77734375" customWidth="1"/>
    <col min="1804" max="1804" width="13.88671875" customWidth="1"/>
    <col min="2049" max="2049" width="4.44140625" customWidth="1"/>
    <col min="2050" max="2050" width="9.109375" customWidth="1"/>
    <col min="2051" max="2051" width="5.5546875" customWidth="1"/>
    <col min="2052" max="2053" width="4.44140625" customWidth="1"/>
    <col min="2054" max="2054" width="11.109375" customWidth="1"/>
    <col min="2055" max="2055" width="4.21875" customWidth="1"/>
    <col min="2056" max="2056" width="16.88671875" customWidth="1"/>
    <col min="2057" max="2059" width="12.77734375" customWidth="1"/>
    <col min="2060" max="2060" width="13.88671875" customWidth="1"/>
    <col min="2305" max="2305" width="4.44140625" customWidth="1"/>
    <col min="2306" max="2306" width="9.109375" customWidth="1"/>
    <col min="2307" max="2307" width="5.5546875" customWidth="1"/>
    <col min="2308" max="2309" width="4.44140625" customWidth="1"/>
    <col min="2310" max="2310" width="11.109375" customWidth="1"/>
    <col min="2311" max="2311" width="4.21875" customWidth="1"/>
    <col min="2312" max="2312" width="16.88671875" customWidth="1"/>
    <col min="2313" max="2315" width="12.77734375" customWidth="1"/>
    <col min="2316" max="2316" width="13.88671875" customWidth="1"/>
    <col min="2561" max="2561" width="4.44140625" customWidth="1"/>
    <col min="2562" max="2562" width="9.109375" customWidth="1"/>
    <col min="2563" max="2563" width="5.5546875" customWidth="1"/>
    <col min="2564" max="2565" width="4.44140625" customWidth="1"/>
    <col min="2566" max="2566" width="11.109375" customWidth="1"/>
    <col min="2567" max="2567" width="4.21875" customWidth="1"/>
    <col min="2568" max="2568" width="16.88671875" customWidth="1"/>
    <col min="2569" max="2571" width="12.77734375" customWidth="1"/>
    <col min="2572" max="2572" width="13.88671875" customWidth="1"/>
    <col min="2817" max="2817" width="4.44140625" customWidth="1"/>
    <col min="2818" max="2818" width="9.109375" customWidth="1"/>
    <col min="2819" max="2819" width="5.5546875" customWidth="1"/>
    <col min="2820" max="2821" width="4.44140625" customWidth="1"/>
    <col min="2822" max="2822" width="11.109375" customWidth="1"/>
    <col min="2823" max="2823" width="4.21875" customWidth="1"/>
    <col min="2824" max="2824" width="16.88671875" customWidth="1"/>
    <col min="2825" max="2827" width="12.77734375" customWidth="1"/>
    <col min="2828" max="2828" width="13.88671875" customWidth="1"/>
    <col min="3073" max="3073" width="4.44140625" customWidth="1"/>
    <col min="3074" max="3074" width="9.109375" customWidth="1"/>
    <col min="3075" max="3075" width="5.5546875" customWidth="1"/>
    <col min="3076" max="3077" width="4.44140625" customWidth="1"/>
    <col min="3078" max="3078" width="11.109375" customWidth="1"/>
    <col min="3079" max="3079" width="4.21875" customWidth="1"/>
    <col min="3080" max="3080" width="16.88671875" customWidth="1"/>
    <col min="3081" max="3083" width="12.77734375" customWidth="1"/>
    <col min="3084" max="3084" width="13.88671875" customWidth="1"/>
    <col min="3329" max="3329" width="4.44140625" customWidth="1"/>
    <col min="3330" max="3330" width="9.109375" customWidth="1"/>
    <col min="3331" max="3331" width="5.5546875" customWidth="1"/>
    <col min="3332" max="3333" width="4.44140625" customWidth="1"/>
    <col min="3334" max="3334" width="11.109375" customWidth="1"/>
    <col min="3335" max="3335" width="4.21875" customWidth="1"/>
    <col min="3336" max="3336" width="16.88671875" customWidth="1"/>
    <col min="3337" max="3339" width="12.77734375" customWidth="1"/>
    <col min="3340" max="3340" width="13.88671875" customWidth="1"/>
    <col min="3585" max="3585" width="4.44140625" customWidth="1"/>
    <col min="3586" max="3586" width="9.109375" customWidth="1"/>
    <col min="3587" max="3587" width="5.5546875" customWidth="1"/>
    <col min="3588" max="3589" width="4.44140625" customWidth="1"/>
    <col min="3590" max="3590" width="11.109375" customWidth="1"/>
    <col min="3591" max="3591" width="4.21875" customWidth="1"/>
    <col min="3592" max="3592" width="16.88671875" customWidth="1"/>
    <col min="3593" max="3595" width="12.77734375" customWidth="1"/>
    <col min="3596" max="3596" width="13.88671875" customWidth="1"/>
    <col min="3841" max="3841" width="4.44140625" customWidth="1"/>
    <col min="3842" max="3842" width="9.109375" customWidth="1"/>
    <col min="3843" max="3843" width="5.5546875" customWidth="1"/>
    <col min="3844" max="3845" width="4.44140625" customWidth="1"/>
    <col min="3846" max="3846" width="11.109375" customWidth="1"/>
    <col min="3847" max="3847" width="4.21875" customWidth="1"/>
    <col min="3848" max="3848" width="16.88671875" customWidth="1"/>
    <col min="3849" max="3851" width="12.77734375" customWidth="1"/>
    <col min="3852" max="3852" width="13.88671875" customWidth="1"/>
    <col min="4097" max="4097" width="4.44140625" customWidth="1"/>
    <col min="4098" max="4098" width="9.109375" customWidth="1"/>
    <col min="4099" max="4099" width="5.5546875" customWidth="1"/>
    <col min="4100" max="4101" width="4.44140625" customWidth="1"/>
    <col min="4102" max="4102" width="11.109375" customWidth="1"/>
    <col min="4103" max="4103" width="4.21875" customWidth="1"/>
    <col min="4104" max="4104" width="16.88671875" customWidth="1"/>
    <col min="4105" max="4107" width="12.77734375" customWidth="1"/>
    <col min="4108" max="4108" width="13.88671875" customWidth="1"/>
    <col min="4353" max="4353" width="4.44140625" customWidth="1"/>
    <col min="4354" max="4354" width="9.109375" customWidth="1"/>
    <col min="4355" max="4355" width="5.5546875" customWidth="1"/>
    <col min="4356" max="4357" width="4.44140625" customWidth="1"/>
    <col min="4358" max="4358" width="11.109375" customWidth="1"/>
    <col min="4359" max="4359" width="4.21875" customWidth="1"/>
    <col min="4360" max="4360" width="16.88671875" customWidth="1"/>
    <col min="4361" max="4363" width="12.77734375" customWidth="1"/>
    <col min="4364" max="4364" width="13.88671875" customWidth="1"/>
    <col min="4609" max="4609" width="4.44140625" customWidth="1"/>
    <col min="4610" max="4610" width="9.109375" customWidth="1"/>
    <col min="4611" max="4611" width="5.5546875" customWidth="1"/>
    <col min="4612" max="4613" width="4.44140625" customWidth="1"/>
    <col min="4614" max="4614" width="11.109375" customWidth="1"/>
    <col min="4615" max="4615" width="4.21875" customWidth="1"/>
    <col min="4616" max="4616" width="16.88671875" customWidth="1"/>
    <col min="4617" max="4619" width="12.77734375" customWidth="1"/>
    <col min="4620" max="4620" width="13.88671875" customWidth="1"/>
    <col min="4865" max="4865" width="4.44140625" customWidth="1"/>
    <col min="4866" max="4866" width="9.109375" customWidth="1"/>
    <col min="4867" max="4867" width="5.5546875" customWidth="1"/>
    <col min="4868" max="4869" width="4.44140625" customWidth="1"/>
    <col min="4870" max="4870" width="11.109375" customWidth="1"/>
    <col min="4871" max="4871" width="4.21875" customWidth="1"/>
    <col min="4872" max="4872" width="16.88671875" customWidth="1"/>
    <col min="4873" max="4875" width="12.77734375" customWidth="1"/>
    <col min="4876" max="4876" width="13.88671875" customWidth="1"/>
    <col min="5121" max="5121" width="4.44140625" customWidth="1"/>
    <col min="5122" max="5122" width="9.109375" customWidth="1"/>
    <col min="5123" max="5123" width="5.5546875" customWidth="1"/>
    <col min="5124" max="5125" width="4.44140625" customWidth="1"/>
    <col min="5126" max="5126" width="11.109375" customWidth="1"/>
    <col min="5127" max="5127" width="4.21875" customWidth="1"/>
    <col min="5128" max="5128" width="16.88671875" customWidth="1"/>
    <col min="5129" max="5131" width="12.77734375" customWidth="1"/>
    <col min="5132" max="5132" width="13.88671875" customWidth="1"/>
    <col min="5377" max="5377" width="4.44140625" customWidth="1"/>
    <col min="5378" max="5378" width="9.109375" customWidth="1"/>
    <col min="5379" max="5379" width="5.5546875" customWidth="1"/>
    <col min="5380" max="5381" width="4.44140625" customWidth="1"/>
    <col min="5382" max="5382" width="11.109375" customWidth="1"/>
    <col min="5383" max="5383" width="4.21875" customWidth="1"/>
    <col min="5384" max="5384" width="16.88671875" customWidth="1"/>
    <col min="5385" max="5387" width="12.77734375" customWidth="1"/>
    <col min="5388" max="5388" width="13.88671875" customWidth="1"/>
    <col min="5633" max="5633" width="4.44140625" customWidth="1"/>
    <col min="5634" max="5634" width="9.109375" customWidth="1"/>
    <col min="5635" max="5635" width="5.5546875" customWidth="1"/>
    <col min="5636" max="5637" width="4.44140625" customWidth="1"/>
    <col min="5638" max="5638" width="11.109375" customWidth="1"/>
    <col min="5639" max="5639" width="4.21875" customWidth="1"/>
    <col min="5640" max="5640" width="16.88671875" customWidth="1"/>
    <col min="5641" max="5643" width="12.77734375" customWidth="1"/>
    <col min="5644" max="5644" width="13.88671875" customWidth="1"/>
    <col min="5889" max="5889" width="4.44140625" customWidth="1"/>
    <col min="5890" max="5890" width="9.109375" customWidth="1"/>
    <col min="5891" max="5891" width="5.5546875" customWidth="1"/>
    <col min="5892" max="5893" width="4.44140625" customWidth="1"/>
    <col min="5894" max="5894" width="11.109375" customWidth="1"/>
    <col min="5895" max="5895" width="4.21875" customWidth="1"/>
    <col min="5896" max="5896" width="16.88671875" customWidth="1"/>
    <col min="5897" max="5899" width="12.77734375" customWidth="1"/>
    <col min="5900" max="5900" width="13.88671875" customWidth="1"/>
    <col min="6145" max="6145" width="4.44140625" customWidth="1"/>
    <col min="6146" max="6146" width="9.109375" customWidth="1"/>
    <col min="6147" max="6147" width="5.5546875" customWidth="1"/>
    <col min="6148" max="6149" width="4.44140625" customWidth="1"/>
    <col min="6150" max="6150" width="11.109375" customWidth="1"/>
    <col min="6151" max="6151" width="4.21875" customWidth="1"/>
    <col min="6152" max="6152" width="16.88671875" customWidth="1"/>
    <col min="6153" max="6155" width="12.77734375" customWidth="1"/>
    <col min="6156" max="6156" width="13.88671875" customWidth="1"/>
    <col min="6401" max="6401" width="4.44140625" customWidth="1"/>
    <col min="6402" max="6402" width="9.109375" customWidth="1"/>
    <col min="6403" max="6403" width="5.5546875" customWidth="1"/>
    <col min="6404" max="6405" width="4.44140625" customWidth="1"/>
    <col min="6406" max="6406" width="11.109375" customWidth="1"/>
    <col min="6407" max="6407" width="4.21875" customWidth="1"/>
    <col min="6408" max="6408" width="16.88671875" customWidth="1"/>
    <col min="6409" max="6411" width="12.77734375" customWidth="1"/>
    <col min="6412" max="6412" width="13.88671875" customWidth="1"/>
    <col min="6657" max="6657" width="4.44140625" customWidth="1"/>
    <col min="6658" max="6658" width="9.109375" customWidth="1"/>
    <col min="6659" max="6659" width="5.5546875" customWidth="1"/>
    <col min="6660" max="6661" width="4.44140625" customWidth="1"/>
    <col min="6662" max="6662" width="11.109375" customWidth="1"/>
    <col min="6663" max="6663" width="4.21875" customWidth="1"/>
    <col min="6664" max="6664" width="16.88671875" customWidth="1"/>
    <col min="6665" max="6667" width="12.77734375" customWidth="1"/>
    <col min="6668" max="6668" width="13.88671875" customWidth="1"/>
    <col min="6913" max="6913" width="4.44140625" customWidth="1"/>
    <col min="6914" max="6914" width="9.109375" customWidth="1"/>
    <col min="6915" max="6915" width="5.5546875" customWidth="1"/>
    <col min="6916" max="6917" width="4.44140625" customWidth="1"/>
    <col min="6918" max="6918" width="11.109375" customWidth="1"/>
    <col min="6919" max="6919" width="4.21875" customWidth="1"/>
    <col min="6920" max="6920" width="16.88671875" customWidth="1"/>
    <col min="6921" max="6923" width="12.77734375" customWidth="1"/>
    <col min="6924" max="6924" width="13.88671875" customWidth="1"/>
    <col min="7169" max="7169" width="4.44140625" customWidth="1"/>
    <col min="7170" max="7170" width="9.109375" customWidth="1"/>
    <col min="7171" max="7171" width="5.5546875" customWidth="1"/>
    <col min="7172" max="7173" width="4.44140625" customWidth="1"/>
    <col min="7174" max="7174" width="11.109375" customWidth="1"/>
    <col min="7175" max="7175" width="4.21875" customWidth="1"/>
    <col min="7176" max="7176" width="16.88671875" customWidth="1"/>
    <col min="7177" max="7179" width="12.77734375" customWidth="1"/>
    <col min="7180" max="7180" width="13.88671875" customWidth="1"/>
    <col min="7425" max="7425" width="4.44140625" customWidth="1"/>
    <col min="7426" max="7426" width="9.109375" customWidth="1"/>
    <col min="7427" max="7427" width="5.5546875" customWidth="1"/>
    <col min="7428" max="7429" width="4.44140625" customWidth="1"/>
    <col min="7430" max="7430" width="11.109375" customWidth="1"/>
    <col min="7431" max="7431" width="4.21875" customWidth="1"/>
    <col min="7432" max="7432" width="16.88671875" customWidth="1"/>
    <col min="7433" max="7435" width="12.77734375" customWidth="1"/>
    <col min="7436" max="7436" width="13.88671875" customWidth="1"/>
    <col min="7681" max="7681" width="4.44140625" customWidth="1"/>
    <col min="7682" max="7682" width="9.109375" customWidth="1"/>
    <col min="7683" max="7683" width="5.5546875" customWidth="1"/>
    <col min="7684" max="7685" width="4.44140625" customWidth="1"/>
    <col min="7686" max="7686" width="11.109375" customWidth="1"/>
    <col min="7687" max="7687" width="4.21875" customWidth="1"/>
    <col min="7688" max="7688" width="16.88671875" customWidth="1"/>
    <col min="7689" max="7691" width="12.77734375" customWidth="1"/>
    <col min="7692" max="7692" width="13.88671875" customWidth="1"/>
    <col min="7937" max="7937" width="4.44140625" customWidth="1"/>
    <col min="7938" max="7938" width="9.109375" customWidth="1"/>
    <col min="7939" max="7939" width="5.5546875" customWidth="1"/>
    <col min="7940" max="7941" width="4.44140625" customWidth="1"/>
    <col min="7942" max="7942" width="11.109375" customWidth="1"/>
    <col min="7943" max="7943" width="4.21875" customWidth="1"/>
    <col min="7944" max="7944" width="16.88671875" customWidth="1"/>
    <col min="7945" max="7947" width="12.77734375" customWidth="1"/>
    <col min="7948" max="7948" width="13.88671875" customWidth="1"/>
    <col min="8193" max="8193" width="4.44140625" customWidth="1"/>
    <col min="8194" max="8194" width="9.109375" customWidth="1"/>
    <col min="8195" max="8195" width="5.5546875" customWidth="1"/>
    <col min="8196" max="8197" width="4.44140625" customWidth="1"/>
    <col min="8198" max="8198" width="11.109375" customWidth="1"/>
    <col min="8199" max="8199" width="4.21875" customWidth="1"/>
    <col min="8200" max="8200" width="16.88671875" customWidth="1"/>
    <col min="8201" max="8203" width="12.77734375" customWidth="1"/>
    <col min="8204" max="8204" width="13.88671875" customWidth="1"/>
    <col min="8449" max="8449" width="4.44140625" customWidth="1"/>
    <col min="8450" max="8450" width="9.109375" customWidth="1"/>
    <col min="8451" max="8451" width="5.5546875" customWidth="1"/>
    <col min="8452" max="8453" width="4.44140625" customWidth="1"/>
    <col min="8454" max="8454" width="11.109375" customWidth="1"/>
    <col min="8455" max="8455" width="4.21875" customWidth="1"/>
    <col min="8456" max="8456" width="16.88671875" customWidth="1"/>
    <col min="8457" max="8459" width="12.77734375" customWidth="1"/>
    <col min="8460" max="8460" width="13.88671875" customWidth="1"/>
    <col min="8705" max="8705" width="4.44140625" customWidth="1"/>
    <col min="8706" max="8706" width="9.109375" customWidth="1"/>
    <col min="8707" max="8707" width="5.5546875" customWidth="1"/>
    <col min="8708" max="8709" width="4.44140625" customWidth="1"/>
    <col min="8710" max="8710" width="11.109375" customWidth="1"/>
    <col min="8711" max="8711" width="4.21875" customWidth="1"/>
    <col min="8712" max="8712" width="16.88671875" customWidth="1"/>
    <col min="8713" max="8715" width="12.77734375" customWidth="1"/>
    <col min="8716" max="8716" width="13.88671875" customWidth="1"/>
    <col min="8961" max="8961" width="4.44140625" customWidth="1"/>
    <col min="8962" max="8962" width="9.109375" customWidth="1"/>
    <col min="8963" max="8963" width="5.5546875" customWidth="1"/>
    <col min="8964" max="8965" width="4.44140625" customWidth="1"/>
    <col min="8966" max="8966" width="11.109375" customWidth="1"/>
    <col min="8967" max="8967" width="4.21875" customWidth="1"/>
    <col min="8968" max="8968" width="16.88671875" customWidth="1"/>
    <col min="8969" max="8971" width="12.77734375" customWidth="1"/>
    <col min="8972" max="8972" width="13.88671875" customWidth="1"/>
    <col min="9217" max="9217" width="4.44140625" customWidth="1"/>
    <col min="9218" max="9218" width="9.109375" customWidth="1"/>
    <col min="9219" max="9219" width="5.5546875" customWidth="1"/>
    <col min="9220" max="9221" width="4.44140625" customWidth="1"/>
    <col min="9222" max="9222" width="11.109375" customWidth="1"/>
    <col min="9223" max="9223" width="4.21875" customWidth="1"/>
    <col min="9224" max="9224" width="16.88671875" customWidth="1"/>
    <col min="9225" max="9227" width="12.77734375" customWidth="1"/>
    <col min="9228" max="9228" width="13.88671875" customWidth="1"/>
    <col min="9473" max="9473" width="4.44140625" customWidth="1"/>
    <col min="9474" max="9474" width="9.109375" customWidth="1"/>
    <col min="9475" max="9475" width="5.5546875" customWidth="1"/>
    <col min="9476" max="9477" width="4.44140625" customWidth="1"/>
    <col min="9478" max="9478" width="11.109375" customWidth="1"/>
    <col min="9479" max="9479" width="4.21875" customWidth="1"/>
    <col min="9480" max="9480" width="16.88671875" customWidth="1"/>
    <col min="9481" max="9483" width="12.77734375" customWidth="1"/>
    <col min="9484" max="9484" width="13.88671875" customWidth="1"/>
    <col min="9729" max="9729" width="4.44140625" customWidth="1"/>
    <col min="9730" max="9730" width="9.109375" customWidth="1"/>
    <col min="9731" max="9731" width="5.5546875" customWidth="1"/>
    <col min="9732" max="9733" width="4.44140625" customWidth="1"/>
    <col min="9734" max="9734" width="11.109375" customWidth="1"/>
    <col min="9735" max="9735" width="4.21875" customWidth="1"/>
    <col min="9736" max="9736" width="16.88671875" customWidth="1"/>
    <col min="9737" max="9739" width="12.77734375" customWidth="1"/>
    <col min="9740" max="9740" width="13.88671875" customWidth="1"/>
    <col min="9985" max="9985" width="4.44140625" customWidth="1"/>
    <col min="9986" max="9986" width="9.109375" customWidth="1"/>
    <col min="9987" max="9987" width="5.5546875" customWidth="1"/>
    <col min="9988" max="9989" width="4.44140625" customWidth="1"/>
    <col min="9990" max="9990" width="11.109375" customWidth="1"/>
    <col min="9991" max="9991" width="4.21875" customWidth="1"/>
    <col min="9992" max="9992" width="16.88671875" customWidth="1"/>
    <col min="9993" max="9995" width="12.77734375" customWidth="1"/>
    <col min="9996" max="9996" width="13.88671875" customWidth="1"/>
    <col min="10241" max="10241" width="4.44140625" customWidth="1"/>
    <col min="10242" max="10242" width="9.109375" customWidth="1"/>
    <col min="10243" max="10243" width="5.5546875" customWidth="1"/>
    <col min="10244" max="10245" width="4.44140625" customWidth="1"/>
    <col min="10246" max="10246" width="11.109375" customWidth="1"/>
    <col min="10247" max="10247" width="4.21875" customWidth="1"/>
    <col min="10248" max="10248" width="16.88671875" customWidth="1"/>
    <col min="10249" max="10251" width="12.77734375" customWidth="1"/>
    <col min="10252" max="10252" width="13.88671875" customWidth="1"/>
    <col min="10497" max="10497" width="4.44140625" customWidth="1"/>
    <col min="10498" max="10498" width="9.109375" customWidth="1"/>
    <col min="10499" max="10499" width="5.5546875" customWidth="1"/>
    <col min="10500" max="10501" width="4.44140625" customWidth="1"/>
    <col min="10502" max="10502" width="11.109375" customWidth="1"/>
    <col min="10503" max="10503" width="4.21875" customWidth="1"/>
    <col min="10504" max="10504" width="16.88671875" customWidth="1"/>
    <col min="10505" max="10507" width="12.77734375" customWidth="1"/>
    <col min="10508" max="10508" width="13.88671875" customWidth="1"/>
    <col min="10753" max="10753" width="4.44140625" customWidth="1"/>
    <col min="10754" max="10754" width="9.109375" customWidth="1"/>
    <col min="10755" max="10755" width="5.5546875" customWidth="1"/>
    <col min="10756" max="10757" width="4.44140625" customWidth="1"/>
    <col min="10758" max="10758" width="11.109375" customWidth="1"/>
    <col min="10759" max="10759" width="4.21875" customWidth="1"/>
    <col min="10760" max="10760" width="16.88671875" customWidth="1"/>
    <col min="10761" max="10763" width="12.77734375" customWidth="1"/>
    <col min="10764" max="10764" width="13.88671875" customWidth="1"/>
    <col min="11009" max="11009" width="4.44140625" customWidth="1"/>
    <col min="11010" max="11010" width="9.109375" customWidth="1"/>
    <col min="11011" max="11011" width="5.5546875" customWidth="1"/>
    <col min="11012" max="11013" width="4.44140625" customWidth="1"/>
    <col min="11014" max="11014" width="11.109375" customWidth="1"/>
    <col min="11015" max="11015" width="4.21875" customWidth="1"/>
    <col min="11016" max="11016" width="16.88671875" customWidth="1"/>
    <col min="11017" max="11019" width="12.77734375" customWidth="1"/>
    <col min="11020" max="11020" width="13.88671875" customWidth="1"/>
    <col min="11265" max="11265" width="4.44140625" customWidth="1"/>
    <col min="11266" max="11266" width="9.109375" customWidth="1"/>
    <col min="11267" max="11267" width="5.5546875" customWidth="1"/>
    <col min="11268" max="11269" width="4.44140625" customWidth="1"/>
    <col min="11270" max="11270" width="11.109375" customWidth="1"/>
    <col min="11271" max="11271" width="4.21875" customWidth="1"/>
    <col min="11272" max="11272" width="16.88671875" customWidth="1"/>
    <col min="11273" max="11275" width="12.77734375" customWidth="1"/>
    <col min="11276" max="11276" width="13.88671875" customWidth="1"/>
    <col min="11521" max="11521" width="4.44140625" customWidth="1"/>
    <col min="11522" max="11522" width="9.109375" customWidth="1"/>
    <col min="11523" max="11523" width="5.5546875" customWidth="1"/>
    <col min="11524" max="11525" width="4.44140625" customWidth="1"/>
    <col min="11526" max="11526" width="11.109375" customWidth="1"/>
    <col min="11527" max="11527" width="4.21875" customWidth="1"/>
    <col min="11528" max="11528" width="16.88671875" customWidth="1"/>
    <col min="11529" max="11531" width="12.77734375" customWidth="1"/>
    <col min="11532" max="11532" width="13.88671875" customWidth="1"/>
    <col min="11777" max="11777" width="4.44140625" customWidth="1"/>
    <col min="11778" max="11778" width="9.109375" customWidth="1"/>
    <col min="11779" max="11779" width="5.5546875" customWidth="1"/>
    <col min="11780" max="11781" width="4.44140625" customWidth="1"/>
    <col min="11782" max="11782" width="11.109375" customWidth="1"/>
    <col min="11783" max="11783" width="4.21875" customWidth="1"/>
    <col min="11784" max="11784" width="16.88671875" customWidth="1"/>
    <col min="11785" max="11787" width="12.77734375" customWidth="1"/>
    <col min="11788" max="11788" width="13.88671875" customWidth="1"/>
    <col min="12033" max="12033" width="4.44140625" customWidth="1"/>
    <col min="12034" max="12034" width="9.109375" customWidth="1"/>
    <col min="12035" max="12035" width="5.5546875" customWidth="1"/>
    <col min="12036" max="12037" width="4.44140625" customWidth="1"/>
    <col min="12038" max="12038" width="11.109375" customWidth="1"/>
    <col min="12039" max="12039" width="4.21875" customWidth="1"/>
    <col min="12040" max="12040" width="16.88671875" customWidth="1"/>
    <col min="12041" max="12043" width="12.77734375" customWidth="1"/>
    <col min="12044" max="12044" width="13.88671875" customWidth="1"/>
    <col min="12289" max="12289" width="4.44140625" customWidth="1"/>
    <col min="12290" max="12290" width="9.109375" customWidth="1"/>
    <col min="12291" max="12291" width="5.5546875" customWidth="1"/>
    <col min="12292" max="12293" width="4.44140625" customWidth="1"/>
    <col min="12294" max="12294" width="11.109375" customWidth="1"/>
    <col min="12295" max="12295" width="4.21875" customWidth="1"/>
    <col min="12296" max="12296" width="16.88671875" customWidth="1"/>
    <col min="12297" max="12299" width="12.77734375" customWidth="1"/>
    <col min="12300" max="12300" width="13.88671875" customWidth="1"/>
    <col min="12545" max="12545" width="4.44140625" customWidth="1"/>
    <col min="12546" max="12546" width="9.109375" customWidth="1"/>
    <col min="12547" max="12547" width="5.5546875" customWidth="1"/>
    <col min="12548" max="12549" width="4.44140625" customWidth="1"/>
    <col min="12550" max="12550" width="11.109375" customWidth="1"/>
    <col min="12551" max="12551" width="4.21875" customWidth="1"/>
    <col min="12552" max="12552" width="16.88671875" customWidth="1"/>
    <col min="12553" max="12555" width="12.77734375" customWidth="1"/>
    <col min="12556" max="12556" width="13.88671875" customWidth="1"/>
    <col min="12801" max="12801" width="4.44140625" customWidth="1"/>
    <col min="12802" max="12802" width="9.109375" customWidth="1"/>
    <col min="12803" max="12803" width="5.5546875" customWidth="1"/>
    <col min="12804" max="12805" width="4.44140625" customWidth="1"/>
    <col min="12806" max="12806" width="11.109375" customWidth="1"/>
    <col min="12807" max="12807" width="4.21875" customWidth="1"/>
    <col min="12808" max="12808" width="16.88671875" customWidth="1"/>
    <col min="12809" max="12811" width="12.77734375" customWidth="1"/>
    <col min="12812" max="12812" width="13.88671875" customWidth="1"/>
    <col min="13057" max="13057" width="4.44140625" customWidth="1"/>
    <col min="13058" max="13058" width="9.109375" customWidth="1"/>
    <col min="13059" max="13059" width="5.5546875" customWidth="1"/>
    <col min="13060" max="13061" width="4.44140625" customWidth="1"/>
    <col min="13062" max="13062" width="11.109375" customWidth="1"/>
    <col min="13063" max="13063" width="4.21875" customWidth="1"/>
    <col min="13064" max="13064" width="16.88671875" customWidth="1"/>
    <col min="13065" max="13067" width="12.77734375" customWidth="1"/>
    <col min="13068" max="13068" width="13.88671875" customWidth="1"/>
    <col min="13313" max="13313" width="4.44140625" customWidth="1"/>
    <col min="13314" max="13314" width="9.109375" customWidth="1"/>
    <col min="13315" max="13315" width="5.5546875" customWidth="1"/>
    <col min="13316" max="13317" width="4.44140625" customWidth="1"/>
    <col min="13318" max="13318" width="11.109375" customWidth="1"/>
    <col min="13319" max="13319" width="4.21875" customWidth="1"/>
    <col min="13320" max="13320" width="16.88671875" customWidth="1"/>
    <col min="13321" max="13323" width="12.77734375" customWidth="1"/>
    <col min="13324" max="13324" width="13.88671875" customWidth="1"/>
    <col min="13569" max="13569" width="4.44140625" customWidth="1"/>
    <col min="13570" max="13570" width="9.109375" customWidth="1"/>
    <col min="13571" max="13571" width="5.5546875" customWidth="1"/>
    <col min="13572" max="13573" width="4.44140625" customWidth="1"/>
    <col min="13574" max="13574" width="11.109375" customWidth="1"/>
    <col min="13575" max="13575" width="4.21875" customWidth="1"/>
    <col min="13576" max="13576" width="16.88671875" customWidth="1"/>
    <col min="13577" max="13579" width="12.77734375" customWidth="1"/>
    <col min="13580" max="13580" width="13.88671875" customWidth="1"/>
    <col min="13825" max="13825" width="4.44140625" customWidth="1"/>
    <col min="13826" max="13826" width="9.109375" customWidth="1"/>
    <col min="13827" max="13827" width="5.5546875" customWidth="1"/>
    <col min="13828" max="13829" width="4.44140625" customWidth="1"/>
    <col min="13830" max="13830" width="11.109375" customWidth="1"/>
    <col min="13831" max="13831" width="4.21875" customWidth="1"/>
    <col min="13832" max="13832" width="16.88671875" customWidth="1"/>
    <col min="13833" max="13835" width="12.77734375" customWidth="1"/>
    <col min="13836" max="13836" width="13.88671875" customWidth="1"/>
    <col min="14081" max="14081" width="4.44140625" customWidth="1"/>
    <col min="14082" max="14082" width="9.109375" customWidth="1"/>
    <col min="14083" max="14083" width="5.5546875" customWidth="1"/>
    <col min="14084" max="14085" width="4.44140625" customWidth="1"/>
    <col min="14086" max="14086" width="11.109375" customWidth="1"/>
    <col min="14087" max="14087" width="4.21875" customWidth="1"/>
    <col min="14088" max="14088" width="16.88671875" customWidth="1"/>
    <col min="14089" max="14091" width="12.77734375" customWidth="1"/>
    <col min="14092" max="14092" width="13.88671875" customWidth="1"/>
    <col min="14337" max="14337" width="4.44140625" customWidth="1"/>
    <col min="14338" max="14338" width="9.109375" customWidth="1"/>
    <col min="14339" max="14339" width="5.5546875" customWidth="1"/>
    <col min="14340" max="14341" width="4.44140625" customWidth="1"/>
    <col min="14342" max="14342" width="11.109375" customWidth="1"/>
    <col min="14343" max="14343" width="4.21875" customWidth="1"/>
    <col min="14344" max="14344" width="16.88671875" customWidth="1"/>
    <col min="14345" max="14347" width="12.77734375" customWidth="1"/>
    <col min="14348" max="14348" width="13.88671875" customWidth="1"/>
    <col min="14593" max="14593" width="4.44140625" customWidth="1"/>
    <col min="14594" max="14594" width="9.109375" customWidth="1"/>
    <col min="14595" max="14595" width="5.5546875" customWidth="1"/>
    <col min="14596" max="14597" width="4.44140625" customWidth="1"/>
    <col min="14598" max="14598" width="11.109375" customWidth="1"/>
    <col min="14599" max="14599" width="4.21875" customWidth="1"/>
    <col min="14600" max="14600" width="16.88671875" customWidth="1"/>
    <col min="14601" max="14603" width="12.77734375" customWidth="1"/>
    <col min="14604" max="14604" width="13.88671875" customWidth="1"/>
    <col min="14849" max="14849" width="4.44140625" customWidth="1"/>
    <col min="14850" max="14850" width="9.109375" customWidth="1"/>
    <col min="14851" max="14851" width="5.5546875" customWidth="1"/>
    <col min="14852" max="14853" width="4.44140625" customWidth="1"/>
    <col min="14854" max="14854" width="11.109375" customWidth="1"/>
    <col min="14855" max="14855" width="4.21875" customWidth="1"/>
    <col min="14856" max="14856" width="16.88671875" customWidth="1"/>
    <col min="14857" max="14859" width="12.77734375" customWidth="1"/>
    <col min="14860" max="14860" width="13.88671875" customWidth="1"/>
    <col min="15105" max="15105" width="4.44140625" customWidth="1"/>
    <col min="15106" max="15106" width="9.109375" customWidth="1"/>
    <col min="15107" max="15107" width="5.5546875" customWidth="1"/>
    <col min="15108" max="15109" width="4.44140625" customWidth="1"/>
    <col min="15110" max="15110" width="11.109375" customWidth="1"/>
    <col min="15111" max="15111" width="4.21875" customWidth="1"/>
    <col min="15112" max="15112" width="16.88671875" customWidth="1"/>
    <col min="15113" max="15115" width="12.77734375" customWidth="1"/>
    <col min="15116" max="15116" width="13.88671875" customWidth="1"/>
    <col min="15361" max="15361" width="4.44140625" customWidth="1"/>
    <col min="15362" max="15362" width="9.109375" customWidth="1"/>
    <col min="15363" max="15363" width="5.5546875" customWidth="1"/>
    <col min="15364" max="15365" width="4.44140625" customWidth="1"/>
    <col min="15366" max="15366" width="11.109375" customWidth="1"/>
    <col min="15367" max="15367" width="4.21875" customWidth="1"/>
    <col min="15368" max="15368" width="16.88671875" customWidth="1"/>
    <col min="15369" max="15371" width="12.77734375" customWidth="1"/>
    <col min="15372" max="15372" width="13.88671875" customWidth="1"/>
    <col min="15617" max="15617" width="4.44140625" customWidth="1"/>
    <col min="15618" max="15618" width="9.109375" customWidth="1"/>
    <col min="15619" max="15619" width="5.5546875" customWidth="1"/>
    <col min="15620" max="15621" width="4.44140625" customWidth="1"/>
    <col min="15622" max="15622" width="11.109375" customWidth="1"/>
    <col min="15623" max="15623" width="4.21875" customWidth="1"/>
    <col min="15624" max="15624" width="16.88671875" customWidth="1"/>
    <col min="15625" max="15627" width="12.77734375" customWidth="1"/>
    <col min="15628" max="15628" width="13.88671875" customWidth="1"/>
    <col min="15873" max="15873" width="4.44140625" customWidth="1"/>
    <col min="15874" max="15874" width="9.109375" customWidth="1"/>
    <col min="15875" max="15875" width="5.5546875" customWidth="1"/>
    <col min="15876" max="15877" width="4.44140625" customWidth="1"/>
    <col min="15878" max="15878" width="11.109375" customWidth="1"/>
    <col min="15879" max="15879" width="4.21875" customWidth="1"/>
    <col min="15880" max="15880" width="16.88671875" customWidth="1"/>
    <col min="15881" max="15883" width="12.77734375" customWidth="1"/>
    <col min="15884" max="15884" width="13.88671875" customWidth="1"/>
    <col min="16129" max="16129" width="4.44140625" customWidth="1"/>
    <col min="16130" max="16130" width="9.109375" customWidth="1"/>
    <col min="16131" max="16131" width="5.5546875" customWidth="1"/>
    <col min="16132" max="16133" width="4.44140625" customWidth="1"/>
    <col min="16134" max="16134" width="11.109375" customWidth="1"/>
    <col min="16135" max="16135" width="4.21875" customWidth="1"/>
    <col min="16136" max="16136" width="16.88671875" customWidth="1"/>
    <col min="16137" max="16139" width="12.77734375" customWidth="1"/>
    <col min="16140" max="16140" width="13.88671875" customWidth="1"/>
  </cols>
  <sheetData>
    <row r="1" spans="1:12" ht="45" customHeight="1" thickBot="1" x14ac:dyDescent="0.2">
      <c r="A1" s="69" t="s">
        <v>14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</row>
    <row r="2" spans="1:12" ht="52.5" customHeight="1" x14ac:dyDescent="0.15">
      <c r="A2" s="31" t="s">
        <v>95</v>
      </c>
      <c r="B2" s="71"/>
      <c r="C2" s="72"/>
      <c r="D2" s="32" t="s">
        <v>96</v>
      </c>
      <c r="E2" s="73"/>
      <c r="F2" s="74"/>
      <c r="G2" s="33" t="s">
        <v>15</v>
      </c>
      <c r="H2" s="34"/>
      <c r="I2" s="75" t="s">
        <v>125</v>
      </c>
      <c r="J2" s="75"/>
      <c r="K2" s="71"/>
      <c r="L2" s="76"/>
    </row>
    <row r="3" spans="1:12" ht="33" customHeight="1" x14ac:dyDescent="0.15">
      <c r="A3" s="35"/>
      <c r="B3" s="36"/>
      <c r="C3" s="36"/>
      <c r="D3" s="36"/>
      <c r="E3" s="36"/>
      <c r="F3" s="36"/>
      <c r="G3" s="36"/>
      <c r="H3" s="37"/>
      <c r="I3" s="36"/>
      <c r="J3" s="38"/>
      <c r="K3" s="38"/>
      <c r="L3" s="39"/>
    </row>
    <row r="4" spans="1:12" ht="35.25" customHeight="1" x14ac:dyDescent="0.15">
      <c r="A4" s="77" t="s">
        <v>124</v>
      </c>
      <c r="B4" s="78"/>
      <c r="C4" s="78"/>
      <c r="D4" s="78"/>
      <c r="E4" s="78"/>
      <c r="F4" s="78"/>
      <c r="G4" s="78"/>
      <c r="H4" s="78"/>
      <c r="I4" s="78"/>
      <c r="J4" s="78"/>
      <c r="K4" s="40"/>
      <c r="L4" s="41"/>
    </row>
    <row r="5" spans="1:12" ht="75" customHeight="1" x14ac:dyDescent="0.15">
      <c r="A5" s="42"/>
      <c r="B5" s="38"/>
      <c r="C5" s="38"/>
      <c r="D5" s="38"/>
      <c r="E5" s="38"/>
      <c r="F5" s="43"/>
      <c r="G5" s="43"/>
      <c r="H5" s="43"/>
      <c r="I5" s="43"/>
      <c r="J5" s="38"/>
      <c r="K5" s="38"/>
      <c r="L5" s="41"/>
    </row>
    <row r="6" spans="1:12" ht="21.75" customHeight="1" thickBot="1" x14ac:dyDescent="0.2">
      <c r="A6" s="42"/>
      <c r="B6" s="38"/>
      <c r="C6" s="70" t="s">
        <v>16</v>
      </c>
      <c r="D6" s="70"/>
      <c r="E6" s="70"/>
      <c r="F6" s="79" t="s">
        <v>126</v>
      </c>
      <c r="G6" s="79"/>
      <c r="H6" s="79"/>
      <c r="I6" s="79"/>
      <c r="J6" s="79"/>
      <c r="K6" s="44"/>
      <c r="L6" s="41"/>
    </row>
    <row r="7" spans="1:12" ht="17.25" customHeight="1" thickTop="1" x14ac:dyDescent="0.15">
      <c r="A7" s="35"/>
      <c r="B7" s="38"/>
      <c r="C7" s="45"/>
      <c r="D7" s="46"/>
      <c r="E7" s="46"/>
      <c r="F7" s="47"/>
      <c r="G7" s="47"/>
      <c r="H7" s="48"/>
      <c r="I7" s="45"/>
      <c r="J7" s="45"/>
      <c r="K7" s="45"/>
      <c r="L7" s="39"/>
    </row>
    <row r="8" spans="1:12" ht="55.5" customHeight="1" x14ac:dyDescent="0.15">
      <c r="A8" s="35"/>
      <c r="B8" s="38"/>
      <c r="C8" s="68" t="s">
        <v>17</v>
      </c>
      <c r="D8" s="68"/>
      <c r="E8" s="68"/>
      <c r="F8" s="67" t="s">
        <v>128</v>
      </c>
      <c r="G8" s="67"/>
      <c r="H8" s="67"/>
      <c r="I8" s="67"/>
      <c r="J8" s="49"/>
      <c r="K8" s="50"/>
      <c r="L8" s="39"/>
    </row>
    <row r="9" spans="1:12" ht="138.75" customHeight="1" thickBot="1" x14ac:dyDescent="0.2">
      <c r="A9" s="51"/>
      <c r="B9" s="52"/>
      <c r="C9" s="52"/>
      <c r="D9" s="52"/>
      <c r="E9" s="52"/>
      <c r="F9" s="52"/>
      <c r="G9" s="52"/>
      <c r="H9" s="52"/>
      <c r="I9" s="52"/>
      <c r="J9" s="52"/>
      <c r="K9" s="52"/>
      <c r="L9" s="53"/>
    </row>
    <row r="10" spans="1:12" x14ac:dyDescent="0.15">
      <c r="A10" s="54"/>
      <c r="B10" s="54"/>
      <c r="C10" s="54"/>
      <c r="D10" s="54"/>
      <c r="E10" s="54"/>
      <c r="F10" s="54"/>
      <c r="G10" s="54"/>
      <c r="H10" s="54"/>
      <c r="I10" s="55"/>
      <c r="J10" s="54"/>
      <c r="K10" s="54"/>
      <c r="L10" s="56"/>
    </row>
  </sheetData>
  <mergeCells count="9">
    <mergeCell ref="F8:I8"/>
    <mergeCell ref="C8:E8"/>
    <mergeCell ref="A1:L1"/>
    <mergeCell ref="C6:E6"/>
    <mergeCell ref="B2:C2"/>
    <mergeCell ref="E2:F2"/>
    <mergeCell ref="I2:L2"/>
    <mergeCell ref="A4:J4"/>
    <mergeCell ref="F6:J6"/>
  </mergeCells>
  <phoneticPr fontId="3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A4CE4-81B8-4BD9-9253-5014DA0E5FEC}">
  <sheetPr>
    <pageSetUpPr fitToPage="1"/>
  </sheetPr>
  <dimension ref="A1:G29"/>
  <sheetViews>
    <sheetView view="pageBreakPreview" topLeftCell="B1" zoomScaleNormal="100" zoomScaleSheetLayoutView="100" workbookViewId="0">
      <selection activeCell="E24" sqref="E24"/>
    </sheetView>
  </sheetViews>
  <sheetFormatPr defaultColWidth="8.88671875" defaultRowHeight="16.5" x14ac:dyDescent="0.15"/>
  <cols>
    <col min="1" max="1" width="0" style="3" hidden="1" customWidth="1"/>
    <col min="2" max="3" width="4.109375" style="7" customWidth="1"/>
    <col min="4" max="4" width="31.6640625" style="7" customWidth="1"/>
    <col min="5" max="5" width="22.77734375" style="7" customWidth="1"/>
    <col min="6" max="6" width="53.88671875" style="7" customWidth="1"/>
    <col min="7" max="7" width="27.21875" style="7" customWidth="1"/>
    <col min="8" max="16384" width="8.88671875" style="3"/>
  </cols>
  <sheetData>
    <row r="1" spans="1:7" ht="24" customHeight="1" x14ac:dyDescent="0.15">
      <c r="B1" s="84" t="s">
        <v>20</v>
      </c>
      <c r="C1" s="84"/>
      <c r="D1" s="84"/>
      <c r="E1" s="84"/>
      <c r="F1" s="84"/>
      <c r="G1" s="84"/>
    </row>
    <row r="2" spans="1:7" ht="21.95" customHeight="1" x14ac:dyDescent="0.15">
      <c r="B2" s="85" t="s">
        <v>127</v>
      </c>
      <c r="C2" s="85"/>
      <c r="D2" s="85"/>
      <c r="E2" s="85"/>
      <c r="F2" s="86"/>
      <c r="G2" s="86"/>
    </row>
    <row r="3" spans="1:7" ht="21.95" customHeight="1" x14ac:dyDescent="0.15">
      <c r="B3" s="81" t="s">
        <v>21</v>
      </c>
      <c r="C3" s="81"/>
      <c r="D3" s="81"/>
      <c r="E3" s="8" t="s">
        <v>22</v>
      </c>
      <c r="F3" s="8" t="s">
        <v>23</v>
      </c>
      <c r="G3" s="8" t="s">
        <v>24</v>
      </c>
    </row>
    <row r="4" spans="1:7" ht="21.95" customHeight="1" x14ac:dyDescent="0.15">
      <c r="A4" s="6" t="s">
        <v>25</v>
      </c>
      <c r="B4" s="87" t="s">
        <v>26</v>
      </c>
      <c r="C4" s="87" t="s">
        <v>27</v>
      </c>
      <c r="D4" s="8" t="s">
        <v>28</v>
      </c>
      <c r="E4" s="5">
        <f>내역서!F17</f>
        <v>0</v>
      </c>
      <c r="F4" s="4" t="s">
        <v>19</v>
      </c>
      <c r="G4" s="4" t="s">
        <v>19</v>
      </c>
    </row>
    <row r="5" spans="1:7" ht="21.95" customHeight="1" x14ac:dyDescent="0.15">
      <c r="A5" s="6" t="s">
        <v>29</v>
      </c>
      <c r="B5" s="87"/>
      <c r="C5" s="87"/>
      <c r="D5" s="8" t="s">
        <v>30</v>
      </c>
      <c r="E5" s="5">
        <v>0</v>
      </c>
      <c r="F5" s="4" t="s">
        <v>19</v>
      </c>
      <c r="G5" s="4" t="s">
        <v>19</v>
      </c>
    </row>
    <row r="6" spans="1:7" ht="21.95" customHeight="1" x14ac:dyDescent="0.15">
      <c r="A6" s="6" t="s">
        <v>31</v>
      </c>
      <c r="B6" s="87"/>
      <c r="C6" s="87"/>
      <c r="D6" s="8" t="s">
        <v>32</v>
      </c>
      <c r="E6" s="5">
        <f>TRUNC(E4+E5, 0)</f>
        <v>0</v>
      </c>
      <c r="F6" s="4" t="s">
        <v>19</v>
      </c>
      <c r="G6" s="4" t="s">
        <v>19</v>
      </c>
    </row>
    <row r="7" spans="1:7" ht="21.95" customHeight="1" x14ac:dyDescent="0.15">
      <c r="A7" s="6" t="s">
        <v>33</v>
      </c>
      <c r="B7" s="87"/>
      <c r="C7" s="87" t="s">
        <v>34</v>
      </c>
      <c r="D7" s="8" t="s">
        <v>35</v>
      </c>
      <c r="E7" s="5">
        <f>내역서!H17</f>
        <v>0</v>
      </c>
      <c r="F7" s="4" t="s">
        <v>19</v>
      </c>
      <c r="G7" s="4" t="s">
        <v>19</v>
      </c>
    </row>
    <row r="8" spans="1:7" ht="21.95" customHeight="1" x14ac:dyDescent="0.15">
      <c r="A8" s="6" t="s">
        <v>36</v>
      </c>
      <c r="B8" s="87"/>
      <c r="C8" s="87"/>
      <c r="D8" s="8" t="s">
        <v>37</v>
      </c>
      <c r="E8" s="5">
        <f>TRUNC(E7*0.06, 0)</f>
        <v>0</v>
      </c>
      <c r="F8" s="4" t="s">
        <v>38</v>
      </c>
      <c r="G8" s="4" t="s">
        <v>19</v>
      </c>
    </row>
    <row r="9" spans="1:7" ht="21.95" customHeight="1" x14ac:dyDescent="0.15">
      <c r="A9" s="6" t="s">
        <v>39</v>
      </c>
      <c r="B9" s="87"/>
      <c r="C9" s="87"/>
      <c r="D9" s="8" t="s">
        <v>32</v>
      </c>
      <c r="E9" s="5">
        <f>TRUNC(E7+E8, 0)</f>
        <v>0</v>
      </c>
      <c r="F9" s="4" t="s">
        <v>19</v>
      </c>
      <c r="G9" s="4" t="s">
        <v>19</v>
      </c>
    </row>
    <row r="10" spans="1:7" ht="21.95" customHeight="1" x14ac:dyDescent="0.15">
      <c r="A10" s="6" t="s">
        <v>40</v>
      </c>
      <c r="B10" s="87"/>
      <c r="C10" s="87" t="s">
        <v>41</v>
      </c>
      <c r="D10" s="8" t="s">
        <v>42</v>
      </c>
      <c r="E10" s="5" t="e">
        <f>#REF!</f>
        <v>#REF!</v>
      </c>
      <c r="F10" s="4" t="s">
        <v>19</v>
      </c>
      <c r="G10" s="4" t="s">
        <v>19</v>
      </c>
    </row>
    <row r="11" spans="1:7" ht="21.95" customHeight="1" x14ac:dyDescent="0.15">
      <c r="A11" s="6" t="s">
        <v>43</v>
      </c>
      <c r="B11" s="87"/>
      <c r="C11" s="87"/>
      <c r="D11" s="8" t="s">
        <v>44</v>
      </c>
      <c r="E11" s="5">
        <f>TRUNC(E9*0.0356, 0)</f>
        <v>0</v>
      </c>
      <c r="F11" s="4" t="s">
        <v>45</v>
      </c>
      <c r="G11" s="4" t="s">
        <v>19</v>
      </c>
    </row>
    <row r="12" spans="1:7" ht="21.95" customHeight="1" x14ac:dyDescent="0.15">
      <c r="A12" s="6" t="s">
        <v>46</v>
      </c>
      <c r="B12" s="87"/>
      <c r="C12" s="87"/>
      <c r="D12" s="8" t="s">
        <v>47</v>
      </c>
      <c r="E12" s="5">
        <f>TRUNC(E9*0.0101, 0)</f>
        <v>0</v>
      </c>
      <c r="F12" s="4" t="s">
        <v>48</v>
      </c>
      <c r="G12" s="4" t="s">
        <v>19</v>
      </c>
    </row>
    <row r="13" spans="1:7" ht="21.95" customHeight="1" x14ac:dyDescent="0.15">
      <c r="A13" s="6" t="s">
        <v>49</v>
      </c>
      <c r="B13" s="87"/>
      <c r="C13" s="87"/>
      <c r="D13" s="8" t="s">
        <v>50</v>
      </c>
      <c r="E13" s="5">
        <f>TRUNC(E7*0.03545, 0)</f>
        <v>0</v>
      </c>
      <c r="F13" s="64" t="s">
        <v>117</v>
      </c>
      <c r="G13" s="4" t="s">
        <v>19</v>
      </c>
    </row>
    <row r="14" spans="1:7" ht="21.95" customHeight="1" x14ac:dyDescent="0.15">
      <c r="A14" s="6" t="s">
        <v>51</v>
      </c>
      <c r="B14" s="87"/>
      <c r="C14" s="87"/>
      <c r="D14" s="8" t="s">
        <v>52</v>
      </c>
      <c r="E14" s="5">
        <f>TRUNC(E7*0.045, 0)</f>
        <v>0</v>
      </c>
      <c r="F14" s="64" t="s">
        <v>119</v>
      </c>
      <c r="G14" s="4" t="s">
        <v>19</v>
      </c>
    </row>
    <row r="15" spans="1:7" ht="21.95" customHeight="1" x14ac:dyDescent="0.15">
      <c r="A15" s="6" t="s">
        <v>53</v>
      </c>
      <c r="B15" s="87"/>
      <c r="C15" s="87"/>
      <c r="D15" s="8" t="s">
        <v>54</v>
      </c>
      <c r="E15" s="5"/>
      <c r="F15" s="4" t="s">
        <v>55</v>
      </c>
      <c r="G15" s="9" t="s">
        <v>56</v>
      </c>
    </row>
    <row r="16" spans="1:7" ht="21.95" customHeight="1" x14ac:dyDescent="0.15">
      <c r="A16" s="6" t="s">
        <v>57</v>
      </c>
      <c r="B16" s="87"/>
      <c r="C16" s="87"/>
      <c r="D16" s="8" t="s">
        <v>58</v>
      </c>
      <c r="E16" s="5">
        <f>TRUNC((E6+E7+(0/1.1))*3.11%, 0)</f>
        <v>0</v>
      </c>
      <c r="F16" s="4" t="s">
        <v>85</v>
      </c>
      <c r="G16" s="9" t="s">
        <v>59</v>
      </c>
    </row>
    <row r="17" spans="1:7" ht="21.95" customHeight="1" x14ac:dyDescent="0.15">
      <c r="A17" s="6" t="s">
        <v>60</v>
      </c>
      <c r="B17" s="87"/>
      <c r="C17" s="87"/>
      <c r="D17" s="8" t="s">
        <v>61</v>
      </c>
      <c r="E17" s="5">
        <f>TRUNC(E13*0.1295, 0)</f>
        <v>0</v>
      </c>
      <c r="F17" s="64" t="s">
        <v>118</v>
      </c>
      <c r="G17" s="4" t="s">
        <v>19</v>
      </c>
    </row>
    <row r="18" spans="1:7" ht="21.95" customHeight="1" x14ac:dyDescent="0.15">
      <c r="A18" s="6" t="s">
        <v>62</v>
      </c>
      <c r="B18" s="87"/>
      <c r="C18" s="87"/>
      <c r="D18" s="8" t="s">
        <v>63</v>
      </c>
      <c r="E18" s="5">
        <f>TRUNC((E6+E9)*0.03, 0)</f>
        <v>0</v>
      </c>
      <c r="F18" s="4" t="s">
        <v>64</v>
      </c>
      <c r="G18" s="4" t="s">
        <v>19</v>
      </c>
    </row>
    <row r="19" spans="1:7" ht="21.95" customHeight="1" x14ac:dyDescent="0.15">
      <c r="A19" s="6" t="s">
        <v>65</v>
      </c>
      <c r="B19" s="87"/>
      <c r="C19" s="87"/>
      <c r="D19" s="8" t="s">
        <v>66</v>
      </c>
      <c r="E19" s="5"/>
      <c r="F19" s="4"/>
      <c r="G19" s="4" t="s">
        <v>19</v>
      </c>
    </row>
    <row r="20" spans="1:7" ht="21.95" customHeight="1" x14ac:dyDescent="0.15">
      <c r="A20" s="6" t="s">
        <v>67</v>
      </c>
      <c r="B20" s="87"/>
      <c r="C20" s="87"/>
      <c r="D20" s="8" t="s">
        <v>32</v>
      </c>
      <c r="E20" s="5" t="e">
        <f>TRUNC(E10+E11+E12+E13+E14+E15+E16+E17+E18+E19, 0)</f>
        <v>#REF!</v>
      </c>
      <c r="F20" s="4" t="s">
        <v>19</v>
      </c>
      <c r="G20" s="4" t="s">
        <v>19</v>
      </c>
    </row>
    <row r="21" spans="1:7" ht="21.95" customHeight="1" x14ac:dyDescent="0.15">
      <c r="A21" s="6" t="s">
        <v>68</v>
      </c>
      <c r="B21" s="80" t="s">
        <v>69</v>
      </c>
      <c r="C21" s="80"/>
      <c r="D21" s="81"/>
      <c r="E21" s="5" t="e">
        <f>TRUNC(E6+E9+E20, 0)</f>
        <v>#REF!</v>
      </c>
      <c r="F21" s="4" t="s">
        <v>19</v>
      </c>
      <c r="G21" s="4" t="s">
        <v>19</v>
      </c>
    </row>
    <row r="22" spans="1:7" ht="21.95" customHeight="1" x14ac:dyDescent="0.15">
      <c r="A22" s="6" t="s">
        <v>70</v>
      </c>
      <c r="B22" s="80" t="s">
        <v>71</v>
      </c>
      <c r="C22" s="80"/>
      <c r="D22" s="81"/>
      <c r="E22" s="5" t="e">
        <f>TRUNC(E21*0.03, 0)</f>
        <v>#REF!</v>
      </c>
      <c r="F22" s="4" t="s">
        <v>72</v>
      </c>
      <c r="G22" s="4" t="s">
        <v>19</v>
      </c>
    </row>
    <row r="23" spans="1:7" ht="21.95" customHeight="1" x14ac:dyDescent="0.15">
      <c r="A23" s="6" t="s">
        <v>73</v>
      </c>
      <c r="B23" s="80" t="s">
        <v>93</v>
      </c>
      <c r="C23" s="80"/>
      <c r="D23" s="81"/>
      <c r="E23" s="5" t="e">
        <f>TRUNC((E9+E20+E22)*0.1, 0)</f>
        <v>#REF!</v>
      </c>
      <c r="F23" s="4" t="s">
        <v>74</v>
      </c>
      <c r="G23" s="4" t="s">
        <v>19</v>
      </c>
    </row>
    <row r="24" spans="1:7" ht="21.95" customHeight="1" x14ac:dyDescent="0.15">
      <c r="A24" s="6"/>
      <c r="B24" s="80" t="s">
        <v>75</v>
      </c>
      <c r="C24" s="80"/>
      <c r="D24" s="81"/>
      <c r="E24" s="5"/>
      <c r="F24" s="4"/>
      <c r="G24" s="4"/>
    </row>
    <row r="25" spans="1:7" ht="21.95" customHeight="1" x14ac:dyDescent="0.15">
      <c r="A25" s="6" t="s">
        <v>76</v>
      </c>
      <c r="B25" s="80" t="s">
        <v>77</v>
      </c>
      <c r="C25" s="80"/>
      <c r="D25" s="81"/>
      <c r="E25" s="5" t="e">
        <f>TRUNC(E21+E22+E23+E24, 0)</f>
        <v>#REF!</v>
      </c>
      <c r="F25" s="4" t="s">
        <v>19</v>
      </c>
      <c r="G25" s="4" t="s">
        <v>19</v>
      </c>
    </row>
    <row r="26" spans="1:7" ht="21.95" customHeight="1" x14ac:dyDescent="0.15">
      <c r="A26" s="6" t="s">
        <v>78</v>
      </c>
      <c r="B26" s="80" t="s">
        <v>79</v>
      </c>
      <c r="C26" s="80"/>
      <c r="D26" s="81"/>
      <c r="E26" s="5" t="e">
        <f>TRUNC(E25*0.1, 0)</f>
        <v>#REF!</v>
      </c>
      <c r="F26" s="4" t="s">
        <v>80</v>
      </c>
      <c r="G26" s="4" t="s">
        <v>19</v>
      </c>
    </row>
    <row r="27" spans="1:7" ht="21.95" customHeight="1" x14ac:dyDescent="0.15">
      <c r="A27" s="6" t="s">
        <v>81</v>
      </c>
      <c r="B27" s="80" t="s">
        <v>82</v>
      </c>
      <c r="C27" s="80"/>
      <c r="D27" s="81"/>
      <c r="E27" s="5" t="e">
        <f>TRUNC(E25+E26, 0)</f>
        <v>#REF!</v>
      </c>
      <c r="F27" s="4" t="s">
        <v>19</v>
      </c>
      <c r="G27" s="4" t="s">
        <v>19</v>
      </c>
    </row>
    <row r="28" spans="1:7" ht="21.95" customHeight="1" x14ac:dyDescent="0.15">
      <c r="A28" s="6" t="s">
        <v>81</v>
      </c>
      <c r="B28" s="80" t="s">
        <v>94</v>
      </c>
      <c r="C28" s="80"/>
      <c r="D28" s="81"/>
      <c r="E28" s="5"/>
      <c r="F28" s="4" t="s">
        <v>19</v>
      </c>
      <c r="G28" s="4" t="s">
        <v>19</v>
      </c>
    </row>
    <row r="29" spans="1:7" ht="21.95" customHeight="1" x14ac:dyDescent="0.15">
      <c r="A29" s="6" t="s">
        <v>83</v>
      </c>
      <c r="B29" s="82" t="s">
        <v>84</v>
      </c>
      <c r="C29" s="82"/>
      <c r="D29" s="83"/>
      <c r="E29" s="10" t="e">
        <f>TRUNC(E27+E28, 0)</f>
        <v>#REF!</v>
      </c>
      <c r="F29" s="11" t="s">
        <v>19</v>
      </c>
      <c r="G29" s="11" t="s">
        <v>19</v>
      </c>
    </row>
  </sheetData>
  <mergeCells count="17">
    <mergeCell ref="B1:G1"/>
    <mergeCell ref="B2:E2"/>
    <mergeCell ref="F2:G2"/>
    <mergeCell ref="B3:D3"/>
    <mergeCell ref="B4:B20"/>
    <mergeCell ref="C4:C6"/>
    <mergeCell ref="C7:C9"/>
    <mergeCell ref="C10:C20"/>
    <mergeCell ref="B27:D27"/>
    <mergeCell ref="B28:D28"/>
    <mergeCell ref="B29:D29"/>
    <mergeCell ref="B21:D21"/>
    <mergeCell ref="B22:D22"/>
    <mergeCell ref="B23:D23"/>
    <mergeCell ref="B24:D24"/>
    <mergeCell ref="B25:D25"/>
    <mergeCell ref="B26:D26"/>
  </mergeCells>
  <phoneticPr fontId="3" type="noConversion"/>
  <printOptions verticalCentered="1"/>
  <pageMargins left="0.78740157480314965" right="0" top="0.39370078740157483" bottom="0.39370078740157483" header="0" footer="0"/>
  <pageSetup paperSize="9" scale="8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/>
    <pageSetUpPr fitToPage="1"/>
  </sheetPr>
  <dimension ref="A1:M19"/>
  <sheetViews>
    <sheetView showZeros="0" tabSelected="1" view="pageBreakPreview" zoomScale="85" zoomScaleNormal="100" zoomScaleSheetLayoutView="85" workbookViewId="0">
      <pane ySplit="4" topLeftCell="A5" activePane="bottomLeft" state="frozen"/>
      <selection activeCell="B1" sqref="B1"/>
      <selection pane="bottomLeft" activeCell="R14" sqref="R14"/>
    </sheetView>
  </sheetViews>
  <sheetFormatPr defaultColWidth="8.88671875" defaultRowHeight="24.95" customHeight="1" x14ac:dyDescent="0.15"/>
  <cols>
    <col min="1" max="1" width="16.88671875" style="13" customWidth="1"/>
    <col min="2" max="2" width="30" style="13" customWidth="1"/>
    <col min="3" max="4" width="4.77734375" style="13" customWidth="1"/>
    <col min="5" max="5" width="9.77734375" style="13" customWidth="1"/>
    <col min="6" max="6" width="12.109375" style="13" customWidth="1"/>
    <col min="7" max="7" width="8.5546875" style="13" customWidth="1"/>
    <col min="8" max="8" width="12.109375" style="13" customWidth="1"/>
    <col min="9" max="9" width="8.5546875" style="13" customWidth="1"/>
    <col min="10" max="10" width="12.109375" style="13" customWidth="1"/>
    <col min="11" max="11" width="9.77734375" style="13" customWidth="1"/>
    <col min="12" max="12" width="12.109375" style="13" customWidth="1"/>
    <col min="13" max="13" width="8.5546875" style="13" customWidth="1"/>
    <col min="14" max="16384" width="8.88671875" style="1"/>
  </cols>
  <sheetData>
    <row r="1" spans="1:13" ht="30" customHeight="1" x14ac:dyDescent="0.15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</row>
    <row r="2" spans="1:13" ht="30" customHeight="1" x14ac:dyDescent="0.15">
      <c r="A2" s="66" t="str">
        <f>원가계산서!B2</f>
        <v>공사명 : 대명캠퍼스 주변전실 고압차단기 교체</v>
      </c>
      <c r="B2" s="12"/>
    </row>
    <row r="3" spans="1:13" ht="30" customHeight="1" x14ac:dyDescent="0.15">
      <c r="A3" s="91" t="s">
        <v>1</v>
      </c>
      <c r="B3" s="91" t="s">
        <v>2</v>
      </c>
      <c r="C3" s="91" t="s">
        <v>12</v>
      </c>
      <c r="D3" s="91" t="s">
        <v>13</v>
      </c>
      <c r="E3" s="91" t="s">
        <v>3</v>
      </c>
      <c r="F3" s="91"/>
      <c r="G3" s="91" t="s">
        <v>4</v>
      </c>
      <c r="H3" s="91"/>
      <c r="I3" s="91" t="s">
        <v>5</v>
      </c>
      <c r="J3" s="91"/>
      <c r="K3" s="91" t="s">
        <v>11</v>
      </c>
      <c r="L3" s="91"/>
      <c r="M3" s="91" t="s">
        <v>6</v>
      </c>
    </row>
    <row r="4" spans="1:13" ht="30" customHeight="1" x14ac:dyDescent="0.15">
      <c r="A4" s="91"/>
      <c r="B4" s="91"/>
      <c r="C4" s="91"/>
      <c r="D4" s="91"/>
      <c r="E4" s="58" t="s">
        <v>7</v>
      </c>
      <c r="F4" s="58" t="s">
        <v>8</v>
      </c>
      <c r="G4" s="58" t="s">
        <v>7</v>
      </c>
      <c r="H4" s="58" t="s">
        <v>8</v>
      </c>
      <c r="I4" s="58" t="s">
        <v>7</v>
      </c>
      <c r="J4" s="58" t="s">
        <v>8</v>
      </c>
      <c r="K4" s="58" t="s">
        <v>7</v>
      </c>
      <c r="L4" s="58" t="s">
        <v>8</v>
      </c>
      <c r="M4" s="91"/>
    </row>
    <row r="5" spans="1:13" ht="50.1" customHeight="1" x14ac:dyDescent="0.15">
      <c r="A5" s="18" t="s">
        <v>99</v>
      </c>
      <c r="B5" s="60" t="s">
        <v>113</v>
      </c>
      <c r="C5" s="15" t="s">
        <v>97</v>
      </c>
      <c r="D5" s="28">
        <v>1</v>
      </c>
      <c r="E5" s="19"/>
      <c r="F5" s="19">
        <f>D5*E5</f>
        <v>0</v>
      </c>
      <c r="G5" s="19"/>
      <c r="H5" s="19"/>
      <c r="I5" s="19"/>
      <c r="J5" s="19"/>
      <c r="K5" s="19"/>
      <c r="L5" s="19">
        <f>F5</f>
        <v>0</v>
      </c>
      <c r="M5" s="62" t="s">
        <v>103</v>
      </c>
    </row>
    <row r="6" spans="1:13" ht="50.1" customHeight="1" x14ac:dyDescent="0.15">
      <c r="A6" s="18" t="s">
        <v>99</v>
      </c>
      <c r="B6" s="60" t="s">
        <v>114</v>
      </c>
      <c r="C6" s="15" t="s">
        <v>97</v>
      </c>
      <c r="D6" s="28">
        <v>1</v>
      </c>
      <c r="E6" s="19"/>
      <c r="F6" s="19">
        <f t="shared" ref="F6:F11" si="0">D6*E6</f>
        <v>0</v>
      </c>
      <c r="G6" s="19"/>
      <c r="H6" s="19"/>
      <c r="I6" s="19"/>
      <c r="J6" s="19"/>
      <c r="K6" s="19"/>
      <c r="L6" s="19">
        <f t="shared" ref="L6:L11" si="1">F6</f>
        <v>0</v>
      </c>
      <c r="M6" s="62" t="s">
        <v>104</v>
      </c>
    </row>
    <row r="7" spans="1:13" ht="50.1" customHeight="1" x14ac:dyDescent="0.15">
      <c r="A7" s="18" t="s">
        <v>99</v>
      </c>
      <c r="B7" s="60" t="s">
        <v>115</v>
      </c>
      <c r="C7" s="15" t="s">
        <v>97</v>
      </c>
      <c r="D7" s="28">
        <v>10</v>
      </c>
      <c r="E7" s="19"/>
      <c r="F7" s="19">
        <f t="shared" si="0"/>
        <v>0</v>
      </c>
      <c r="G7" s="19"/>
      <c r="H7" s="19"/>
      <c r="I7" s="19"/>
      <c r="J7" s="19"/>
      <c r="K7" s="19"/>
      <c r="L7" s="19">
        <f t="shared" si="1"/>
        <v>0</v>
      </c>
      <c r="M7" s="63" t="s">
        <v>112</v>
      </c>
    </row>
    <row r="8" spans="1:13" ht="30" customHeight="1" x14ac:dyDescent="0.15">
      <c r="A8" s="18" t="s">
        <v>100</v>
      </c>
      <c r="B8" s="59" t="s">
        <v>105</v>
      </c>
      <c r="C8" s="15" t="s">
        <v>108</v>
      </c>
      <c r="D8" s="28">
        <v>1</v>
      </c>
      <c r="E8" s="19"/>
      <c r="F8" s="19">
        <f t="shared" si="0"/>
        <v>0</v>
      </c>
      <c r="G8" s="19"/>
      <c r="H8" s="19"/>
      <c r="I8" s="19"/>
      <c r="J8" s="19"/>
      <c r="K8" s="19"/>
      <c r="L8" s="19">
        <f t="shared" si="1"/>
        <v>0</v>
      </c>
      <c r="M8" s="88" t="s">
        <v>102</v>
      </c>
    </row>
    <row r="9" spans="1:13" ht="30" customHeight="1" x14ac:dyDescent="0.15">
      <c r="A9" s="18" t="s">
        <v>106</v>
      </c>
      <c r="B9" s="20" t="s">
        <v>107</v>
      </c>
      <c r="C9" s="15" t="s">
        <v>109</v>
      </c>
      <c r="D9" s="28">
        <v>3</v>
      </c>
      <c r="E9" s="19"/>
      <c r="F9" s="19">
        <f t="shared" si="0"/>
        <v>0</v>
      </c>
      <c r="G9" s="19"/>
      <c r="H9" s="19"/>
      <c r="I9" s="19"/>
      <c r="J9" s="19"/>
      <c r="K9" s="19"/>
      <c r="L9" s="19">
        <f t="shared" si="1"/>
        <v>0</v>
      </c>
      <c r="M9" s="89"/>
    </row>
    <row r="10" spans="1:13" ht="30" customHeight="1" x14ac:dyDescent="0.15">
      <c r="A10" s="18" t="s">
        <v>100</v>
      </c>
      <c r="B10" s="59" t="s">
        <v>105</v>
      </c>
      <c r="C10" s="15" t="s">
        <v>108</v>
      </c>
      <c r="D10" s="28">
        <v>1</v>
      </c>
      <c r="E10" s="19"/>
      <c r="F10" s="19">
        <f t="shared" si="0"/>
        <v>0</v>
      </c>
      <c r="G10" s="19"/>
      <c r="H10" s="19"/>
      <c r="I10" s="19"/>
      <c r="J10" s="19"/>
      <c r="K10" s="19"/>
      <c r="L10" s="19">
        <f t="shared" si="1"/>
        <v>0</v>
      </c>
      <c r="M10" s="88" t="s">
        <v>101</v>
      </c>
    </row>
    <row r="11" spans="1:13" ht="30" customHeight="1" x14ac:dyDescent="0.15">
      <c r="A11" s="18" t="s">
        <v>106</v>
      </c>
      <c r="B11" s="20" t="s">
        <v>116</v>
      </c>
      <c r="C11" s="15" t="s">
        <v>109</v>
      </c>
      <c r="D11" s="28">
        <v>3</v>
      </c>
      <c r="E11" s="19"/>
      <c r="F11" s="19">
        <f t="shared" si="0"/>
        <v>0</v>
      </c>
      <c r="G11" s="19"/>
      <c r="H11" s="19"/>
      <c r="I11" s="19"/>
      <c r="J11" s="19"/>
      <c r="K11" s="19"/>
      <c r="L11" s="19">
        <f t="shared" si="1"/>
        <v>0</v>
      </c>
      <c r="M11" s="89"/>
    </row>
    <row r="12" spans="1:13" ht="30" customHeight="1" x14ac:dyDescent="0.15">
      <c r="A12" s="18" t="s">
        <v>120</v>
      </c>
      <c r="B12" s="20" t="s">
        <v>121</v>
      </c>
      <c r="C12" s="15" t="s">
        <v>122</v>
      </c>
      <c r="D12" s="28">
        <v>1</v>
      </c>
      <c r="E12" s="19"/>
      <c r="F12" s="19">
        <f t="shared" ref="F12" si="2">D12*E12</f>
        <v>0</v>
      </c>
      <c r="G12" s="19"/>
      <c r="H12" s="19"/>
      <c r="I12" s="19"/>
      <c r="J12" s="19"/>
      <c r="K12" s="19"/>
      <c r="L12" s="19">
        <f t="shared" ref="L12" si="3">F12</f>
        <v>0</v>
      </c>
      <c r="M12" s="65" t="s">
        <v>123</v>
      </c>
    </row>
    <row r="13" spans="1:13" ht="30" customHeight="1" x14ac:dyDescent="0.15">
      <c r="A13" s="18" t="s">
        <v>110</v>
      </c>
      <c r="B13" s="21" t="s">
        <v>111</v>
      </c>
      <c r="C13" s="15" t="s">
        <v>92</v>
      </c>
      <c r="D13" s="28">
        <v>1</v>
      </c>
      <c r="E13" s="19">
        <v>0</v>
      </c>
      <c r="F13" s="19">
        <v>0</v>
      </c>
      <c r="G13" s="19"/>
      <c r="H13" s="19"/>
      <c r="I13" s="19"/>
      <c r="J13" s="19"/>
      <c r="K13" s="19">
        <f t="shared" ref="K13" si="4">E13+G13+I13</f>
        <v>0</v>
      </c>
      <c r="L13" s="19">
        <f t="shared" ref="L13" si="5">F13+H13+J13</f>
        <v>0</v>
      </c>
      <c r="M13" s="15"/>
    </row>
    <row r="14" spans="1:13" ht="30" customHeight="1" x14ac:dyDescent="0.15">
      <c r="A14" s="61" t="s">
        <v>86</v>
      </c>
      <c r="B14" s="22" t="s">
        <v>87</v>
      </c>
      <c r="C14" s="23" t="s">
        <v>88</v>
      </c>
      <c r="D14" s="29">
        <v>1</v>
      </c>
      <c r="E14" s="23"/>
      <c r="F14" s="24">
        <f>(F5+F6+F7+F8+F10)*0.02</f>
        <v>0</v>
      </c>
      <c r="G14" s="23"/>
      <c r="H14" s="24"/>
      <c r="I14" s="23"/>
      <c r="J14" s="24"/>
      <c r="K14" s="24"/>
      <c r="L14" s="24">
        <f>F14</f>
        <v>0</v>
      </c>
      <c r="M14" s="15"/>
    </row>
    <row r="15" spans="1:13" ht="30" customHeight="1" x14ac:dyDescent="0.15">
      <c r="A15" s="61" t="s">
        <v>90</v>
      </c>
      <c r="B15" s="22" t="s">
        <v>98</v>
      </c>
      <c r="C15" s="15" t="s">
        <v>10</v>
      </c>
      <c r="D15" s="29">
        <v>3</v>
      </c>
      <c r="E15" s="19"/>
      <c r="F15" s="19"/>
      <c r="G15" s="19"/>
      <c r="H15" s="19">
        <f>INT(D15*G15)</f>
        <v>0</v>
      </c>
      <c r="I15" s="19"/>
      <c r="J15" s="19"/>
      <c r="K15" s="19">
        <f t="shared" ref="K15:K16" si="6">E15+G15+I15</f>
        <v>0</v>
      </c>
      <c r="L15" s="19">
        <f t="shared" ref="L15:L16" si="7">F15+H15+J15</f>
        <v>0</v>
      </c>
      <c r="M15" s="15"/>
    </row>
    <row r="16" spans="1:13" ht="30" customHeight="1" x14ac:dyDescent="0.15">
      <c r="A16" s="61" t="s">
        <v>91</v>
      </c>
      <c r="B16" s="22" t="s">
        <v>89</v>
      </c>
      <c r="C16" s="15" t="s">
        <v>9</v>
      </c>
      <c r="D16" s="29">
        <v>1</v>
      </c>
      <c r="E16" s="19">
        <f>INT((H15)*3%)</f>
        <v>0</v>
      </c>
      <c r="F16" s="19">
        <f t="shared" ref="F16" si="8">INT(D16*E16)</f>
        <v>0</v>
      </c>
      <c r="G16" s="19"/>
      <c r="H16" s="19"/>
      <c r="I16" s="19"/>
      <c r="J16" s="19"/>
      <c r="K16" s="19">
        <f t="shared" si="6"/>
        <v>0</v>
      </c>
      <c r="L16" s="19">
        <f t="shared" si="7"/>
        <v>0</v>
      </c>
      <c r="M16" s="15"/>
    </row>
    <row r="17" spans="1:13" s="2" customFormat="1" ht="30" customHeight="1" x14ac:dyDescent="0.15">
      <c r="A17" s="17" t="s">
        <v>18</v>
      </c>
      <c r="B17" s="25"/>
      <c r="C17" s="17"/>
      <c r="D17" s="30"/>
      <c r="E17" s="16"/>
      <c r="F17" s="16">
        <f>SUM(F5:F16)</f>
        <v>0</v>
      </c>
      <c r="G17" s="16"/>
      <c r="H17" s="16">
        <f>SUM(H5:H16)</f>
        <v>0</v>
      </c>
      <c r="I17" s="16"/>
      <c r="J17" s="16">
        <f>SUM(J5:J16)</f>
        <v>0</v>
      </c>
      <c r="K17" s="16"/>
      <c r="L17" s="16">
        <f>SUM(L5:L16)</f>
        <v>0</v>
      </c>
      <c r="M17" s="17"/>
    </row>
    <row r="18" spans="1:13" ht="30" customHeight="1" x14ac:dyDescent="0.15">
      <c r="A18" s="14"/>
      <c r="B18" s="26"/>
      <c r="C18" s="15"/>
      <c r="D18" s="29"/>
      <c r="E18" s="19"/>
      <c r="F18" s="19"/>
      <c r="G18" s="19"/>
      <c r="H18" s="19"/>
      <c r="I18" s="19"/>
      <c r="J18" s="19"/>
      <c r="K18" s="19"/>
      <c r="L18" s="19"/>
      <c r="M18" s="15"/>
    </row>
    <row r="19" spans="1:13" ht="30" customHeight="1" x14ac:dyDescent="0.15">
      <c r="A19" s="18"/>
      <c r="B19" s="27"/>
      <c r="C19" s="15"/>
      <c r="D19" s="28"/>
      <c r="E19" s="19"/>
      <c r="F19" s="19"/>
      <c r="G19" s="19"/>
      <c r="H19" s="19"/>
      <c r="I19" s="19"/>
      <c r="J19" s="19"/>
      <c r="K19" s="19"/>
      <c r="L19" s="19"/>
      <c r="M19" s="15"/>
    </row>
  </sheetData>
  <mergeCells count="12">
    <mergeCell ref="M8:M9"/>
    <mergeCell ref="M10:M11"/>
    <mergeCell ref="A1:M1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3" type="noConversion"/>
  <printOptions horizontalCentered="1"/>
  <pageMargins left="0.39370078740157483" right="0.39370078740157483" top="0.39370078740157483" bottom="0.59055118110236227" header="0.31496062992125984" footer="0.31496062992125984"/>
  <pageSetup paperSize="9" scale="80" fitToHeight="0" orientation="landscape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갑지</vt:lpstr>
      <vt:lpstr>원가계산서</vt:lpstr>
      <vt:lpstr>내역서</vt:lpstr>
      <vt:lpstr>내역서!Print_Area</vt:lpstr>
      <vt:lpstr>내역서!Print_Titles</vt:lpstr>
      <vt:lpstr>원가계산서!Print_Titles</vt:lpstr>
    </vt:vector>
  </TitlesOfParts>
  <Company>My 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XPuser</dc:creator>
  <cp:lastModifiedBy>user</cp:lastModifiedBy>
  <cp:lastPrinted>2026-05-04T04:51:50Z</cp:lastPrinted>
  <dcterms:created xsi:type="dcterms:W3CDTF">2006-05-18T12:23:32Z</dcterms:created>
  <dcterms:modified xsi:type="dcterms:W3CDTF">2026-05-13T00:39:07Z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C:\Users\user\Desktop\백은관\설계서용지(백은관 522호).xlsx</vt:lpwstr>
  </property>
</Properties>
</file>